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tsy04\strategic\Publications\Annual Report on State Finances\ARSF 2020-21\04 Final\Web\data renamed\"/>
    </mc:Choice>
  </mc:AlternateContent>
  <xr:revisionPtr revIDLastSave="0" documentId="13_ncr:1_{6E10166E-C6ED-4B99-A810-5DC662825E8A}" xr6:coauthVersionLast="46" xr6:coauthVersionMax="46" xr10:uidLastSave="{00000000-0000-0000-0000-000000000000}"/>
  <bookViews>
    <workbookView xWindow="-120" yWindow="-120" windowWidth="29040" windowHeight="15840" tabRatio="731" xr2:uid="{00000000-000D-0000-FFFF-FFFF00000000}"/>
  </bookViews>
  <sheets>
    <sheet name="App 1 Table 1.1" sheetId="41" r:id="rId1"/>
    <sheet name="App 1 Table 1.2" sheetId="18" r:id="rId2"/>
    <sheet name="App 1 Table 1.3" sheetId="29" r:id="rId3"/>
    <sheet name="GG SOCE (op bal audit check)" sheetId="34" state="hidden" r:id="rId4"/>
    <sheet name="App 1 Table 1.4" sheetId="17" r:id="rId5"/>
    <sheet name="App 1 Table 1.5" sheetId="15" r:id="rId6"/>
    <sheet name="App 1 Table 1.6" sheetId="14" r:id="rId7"/>
    <sheet name="App 1 Table 1.7" sheetId="30" r:id="rId8"/>
    <sheet name="PNC SOCE (op bal audit check)" sheetId="35" state="hidden" r:id="rId9"/>
    <sheet name="App 1 Table 1.8" sheetId="25" r:id="rId10"/>
    <sheet name="App 1 Table 1.9" sheetId="24" r:id="rId11"/>
    <sheet name="App 1 Table 1.10" sheetId="23" r:id="rId12"/>
    <sheet name="App 1 Table 1.11" sheetId="31" r:id="rId13"/>
    <sheet name="TNPS SOCE (op bal audit check)" sheetId="36" state="hidden" r:id="rId14"/>
    <sheet name="App 1 Table 1.12" sheetId="22" r:id="rId15"/>
    <sheet name="App 1 Table 1.13" sheetId="21" r:id="rId16"/>
    <sheet name="App 1 Table 1.14" sheetId="20" r:id="rId17"/>
    <sheet name="App 1 Table 1.15" sheetId="32" r:id="rId18"/>
    <sheet name="PFC SOCE (op bal audit check)" sheetId="37" state="hidden" r:id="rId19"/>
    <sheet name="App 1 Table 1.16" sheetId="19" r:id="rId20"/>
    <sheet name="App 1 Table 1.17" sheetId="28" r:id="rId21"/>
    <sheet name="App 1 Table 1.18" sheetId="27" r:id="rId22"/>
    <sheet name="App 1 Table 1.19" sheetId="33" r:id="rId23"/>
    <sheet name="TPS SOCE (op bal audit check)" sheetId="38" state="hidden" r:id="rId24"/>
    <sheet name="App 1 Table 1.20" sheetId="26" r:id="rId25"/>
    <sheet name="Sheet1" sheetId="39" state="hidden" r:id="rId26"/>
    <sheet name="Sheet2" sheetId="40" state="hidden" r:id="rId27"/>
  </sheets>
  <definedNames>
    <definedName name="EssOptions" localSheetId="0">"A1100000000030000000001100020_0000"</definedName>
    <definedName name="EssOptions" localSheetId="4">"A1100000000030000000001100020_0000"</definedName>
    <definedName name="_xlnm.Print_Area" localSheetId="0">'App 1 Table 1.1'!$A$2:$I$76</definedName>
    <definedName name="_xlnm.Print_Area" localSheetId="11">'App 1 Table 1.10'!$A$2:$J$69</definedName>
    <definedName name="_xlnm.Print_Area" localSheetId="14">'App 1 Table 1.12'!$A$2:$J$77</definedName>
    <definedName name="_xlnm.Print_Area" localSheetId="15">'App 1 Table 1.13'!$A$2:$J$76</definedName>
    <definedName name="_xlnm.Print_Area" localSheetId="16">'App 1 Table 1.14'!$A$2:$I$68</definedName>
    <definedName name="_xlnm.Print_Area" localSheetId="19">'App 1 Table 1.16'!$A$2:$J$78</definedName>
    <definedName name="_xlnm.Print_Area" localSheetId="20">'App 1 Table 1.17'!$A$2:$J$73</definedName>
    <definedName name="_xlnm.Print_Area" localSheetId="21">'App 1 Table 1.18'!$A$2:$J$67</definedName>
    <definedName name="_xlnm.Print_Area" localSheetId="1">'App 1 Table 1.2'!$A$2:$I$69</definedName>
    <definedName name="_xlnm.Print_Area" localSheetId="24">'App 1 Table 1.20'!$A$2:$J$77</definedName>
    <definedName name="_xlnm.Print_Area" localSheetId="2">'App 1 Table 1.3'!$A$2:$E$26</definedName>
    <definedName name="_xlnm.Print_Area" localSheetId="4">'App 1 Table 1.4'!$A$2:$I$77</definedName>
    <definedName name="_xlnm.Print_Area" localSheetId="5">'App 1 Table 1.5'!$A$2:$J$76</definedName>
    <definedName name="_xlnm.Print_Area" localSheetId="6">'App 1 Table 1.6'!$A$2:$J$57</definedName>
    <definedName name="_xlnm.Print_Area" localSheetId="9">'App 1 Table 1.8'!$A$2:$J$78</definedName>
    <definedName name="_xlnm.Print_Area" localSheetId="10">'App 1 Table 1.9'!$A$2:$J$75</definedName>
    <definedName name="_xlnm.Print_Titles" localSheetId="0">'App 1 Table 1.1'!$2:$9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38" l="1"/>
  <c r="D6" i="38"/>
  <c r="E11" i="38"/>
  <c r="E12" i="38"/>
  <c r="E13" i="38"/>
  <c r="D6" i="37"/>
  <c r="E11" i="37"/>
  <c r="B6" i="36"/>
  <c r="B15" i="36" s="1"/>
  <c r="D6" i="36"/>
  <c r="E11" i="36"/>
  <c r="E12" i="36"/>
  <c r="E13" i="36"/>
  <c r="D6" i="35"/>
  <c r="B6" i="34"/>
  <c r="B16" i="34" s="1"/>
  <c r="E6" i="34"/>
  <c r="B17" i="36" l="1"/>
  <c r="B15" i="38"/>
  <c r="B17" i="38" s="1"/>
  <c r="E18" i="34" l="1"/>
  <c r="D17" i="36"/>
  <c r="D17" i="37"/>
  <c r="D17" i="35" l="1"/>
  <c r="D17" i="38"/>
  <c r="B6" i="37" l="1"/>
  <c r="B6" i="35"/>
  <c r="B15" i="37" l="1"/>
  <c r="D12" i="35" l="1"/>
  <c r="E12" i="35" s="1"/>
  <c r="D12" i="37"/>
  <c r="E12" i="37" s="1"/>
  <c r="B17" i="37" l="1"/>
  <c r="B17" i="35" l="1"/>
  <c r="C6" i="37" l="1"/>
  <c r="E6" i="37" s="1"/>
  <c r="C6" i="35" l="1"/>
  <c r="E6" i="35" s="1"/>
  <c r="D6" i="34"/>
  <c r="C6" i="38" l="1"/>
  <c r="E6" i="38" s="1"/>
  <c r="E17" i="37" l="1"/>
  <c r="E17" i="38" l="1"/>
  <c r="E17" i="35"/>
  <c r="C17" i="37"/>
  <c r="C17" i="35" l="1"/>
  <c r="C17" i="38"/>
  <c r="C6" i="36" l="1"/>
  <c r="E6" i="36" s="1"/>
  <c r="C6" i="34" l="1"/>
  <c r="C18" i="34" l="1"/>
  <c r="F6" i="34"/>
  <c r="F18" i="34" l="1"/>
  <c r="E17" i="36"/>
  <c r="C17" i="36" l="1"/>
  <c r="D18" i="34"/>
</calcChain>
</file>

<file path=xl/sharedStrings.xml><?xml version="1.0" encoding="utf-8"?>
<sst xmlns="http://schemas.openxmlformats.org/spreadsheetml/2006/main" count="1518" uniqueCount="275">
  <si>
    <t>$m</t>
  </si>
  <si>
    <t>Actual</t>
  </si>
  <si>
    <t>MYR</t>
  </si>
  <si>
    <t>(1)</t>
  </si>
  <si>
    <t>(2)</t>
  </si>
  <si>
    <t>(3)</t>
  </si>
  <si>
    <t>Variation</t>
  </si>
  <si>
    <t>Budget</t>
  </si>
  <si>
    <t>Estimate</t>
  </si>
  <si>
    <t>Revision</t>
  </si>
  <si>
    <t>REVENUE</t>
  </si>
  <si>
    <t>Current grants and subsidies</t>
  </si>
  <si>
    <t>Capital grants</t>
  </si>
  <si>
    <t>Sales of goods and services</t>
  </si>
  <si>
    <t>Interest Income</t>
  </si>
  <si>
    <t>Royalty income</t>
  </si>
  <si>
    <t xml:space="preserve">Other </t>
  </si>
  <si>
    <t>Salaries</t>
  </si>
  <si>
    <t>Depreciation and amortisation</t>
  </si>
  <si>
    <t>Services and contracts</t>
  </si>
  <si>
    <t>Other gross operating expenses</t>
  </si>
  <si>
    <t>Other interest</t>
  </si>
  <si>
    <t>Current transfers</t>
  </si>
  <si>
    <t>Capital transfers</t>
  </si>
  <si>
    <t>NET OPERATING BALANCE</t>
  </si>
  <si>
    <t>Total</t>
  </si>
  <si>
    <t>EXPENSES</t>
  </si>
  <si>
    <t>Other</t>
  </si>
  <si>
    <t>Sales of non-financial assets</t>
  </si>
  <si>
    <t>ASSETS</t>
  </si>
  <si>
    <t>Financial assets</t>
  </si>
  <si>
    <t>Non-financial assets</t>
  </si>
  <si>
    <t>TOTAL ASSETS</t>
  </si>
  <si>
    <t>LIABILITIES</t>
  </si>
  <si>
    <t>Deposits held</t>
  </si>
  <si>
    <t>Advances received</t>
  </si>
  <si>
    <t>Borrowings</t>
  </si>
  <si>
    <t>TOTAL LIABILITIES</t>
  </si>
  <si>
    <t>NET WORTH</t>
  </si>
  <si>
    <t>Receipts from sales of goods and services</t>
  </si>
  <si>
    <t>Grants and subsidies received</t>
  </si>
  <si>
    <t>Grants and subsidies paid</t>
  </si>
  <si>
    <t>Interest paid</t>
  </si>
  <si>
    <t>Other payments</t>
  </si>
  <si>
    <t>Purchase of non-financial assets</t>
  </si>
  <si>
    <t>Net cash flows from operating activities</t>
  </si>
  <si>
    <t>Superannuation interest cost</t>
  </si>
  <si>
    <t>Other employee costs</t>
  </si>
  <si>
    <t>Provision for doubtful debts</t>
  </si>
  <si>
    <t>Total other economic flows</t>
  </si>
  <si>
    <t>OPERATING RESULT</t>
  </si>
  <si>
    <t>All other movements in equity</t>
  </si>
  <si>
    <t>Revaluations</t>
  </si>
  <si>
    <t>Gains recognised directly in equity</t>
  </si>
  <si>
    <t>Change in net worth of the public corporations sectors</t>
  </si>
  <si>
    <t xml:space="preserve">All other </t>
  </si>
  <si>
    <t>KEY FISCAL AGGREGATES</t>
  </si>
  <si>
    <t>Changes in inventories</t>
  </si>
  <si>
    <t>less:</t>
  </si>
  <si>
    <t>Depreciation</t>
  </si>
  <si>
    <t>Total net acquisition of non-financial assets</t>
  </si>
  <si>
    <t>NET LENDING/-BORROWING</t>
  </si>
  <si>
    <t>Receivables</t>
  </si>
  <si>
    <t>Investment property</t>
  </si>
  <si>
    <t>Investments in other public sector entities - equity method</t>
  </si>
  <si>
    <t>Investments in other public sector entities - direct injections</t>
  </si>
  <si>
    <t>Other financial assets</t>
  </si>
  <si>
    <t>Total financial assets</t>
  </si>
  <si>
    <t>Property, plant and equipment</t>
  </si>
  <si>
    <t>Inventories</t>
  </si>
  <si>
    <t>Land inventories</t>
  </si>
  <si>
    <t>Other inventories</t>
  </si>
  <si>
    <t>Intangibles</t>
  </si>
  <si>
    <t xml:space="preserve">Other  </t>
  </si>
  <si>
    <t>Other employee benefits</t>
  </si>
  <si>
    <t>Payables</t>
  </si>
  <si>
    <t>Other liabilities</t>
  </si>
  <si>
    <t>NET ASSETS</t>
  </si>
  <si>
    <t>Of which:</t>
  </si>
  <si>
    <t>Contributed equity</t>
  </si>
  <si>
    <t>Accumulated surplus</t>
  </si>
  <si>
    <t>Other reserves</t>
  </si>
  <si>
    <t>MEMORANDUM ITEMS</t>
  </si>
  <si>
    <t>Net financial worth</t>
  </si>
  <si>
    <t>Net financial liabilities</t>
  </si>
  <si>
    <t>Net debt</t>
  </si>
  <si>
    <t>Gross debt liabilities</t>
  </si>
  <si>
    <t>less: liquid financial assets</t>
  </si>
  <si>
    <t>less: convergence differences impacting net debt</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</si>
  <si>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</si>
  <si>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</si>
  <si>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</si>
  <si>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</si>
  <si>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</si>
  <si>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</si>
  <si>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</si>
  <si>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</si>
  <si>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</si>
  <si>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</si>
  <si>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</si>
  <si>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 xml:space="preserve">Deposits received </t>
  </si>
  <si>
    <t>Other financing receipts</t>
  </si>
  <si>
    <t>Advances paid</t>
  </si>
  <si>
    <t>Borrowings repaid</t>
  </si>
  <si>
    <t>Deposits paid</t>
  </si>
  <si>
    <t>Other financing payments</t>
  </si>
  <si>
    <t>Total payments for financing activities</t>
  </si>
  <si>
    <t>NET CASH FLOWS FROM FINANCING ACTIVITIES</t>
  </si>
  <si>
    <t>Net increase in cash and cash equivalents</t>
  </si>
  <si>
    <t>Net cash flows from investing in non-financial assets</t>
  </si>
  <si>
    <t>Cash surplus/-deficit</t>
  </si>
  <si>
    <t>Notes</t>
  </si>
  <si>
    <t>Biological assets</t>
  </si>
  <si>
    <t>Cash and deposits</t>
  </si>
  <si>
    <t>Investments, loans and placements</t>
  </si>
  <si>
    <t xml:space="preserve">Land </t>
  </si>
  <si>
    <t>RESULTS FROM TRANSACTIONS</t>
  </si>
  <si>
    <t>Tax equivalent income</t>
  </si>
  <si>
    <t>Shares and other equity</t>
  </si>
  <si>
    <t>Investments in other entities</t>
  </si>
  <si>
    <t>Total cash receipts from financing activities</t>
  </si>
  <si>
    <t>Equity - Investments in other entities</t>
  </si>
  <si>
    <t>CASH FLOWS FROM OPERATING ACTIVITES</t>
  </si>
  <si>
    <t>Cash received</t>
  </si>
  <si>
    <t>Total cash received</t>
  </si>
  <si>
    <t>Cash Paid</t>
  </si>
  <si>
    <t>Total cash paid</t>
  </si>
  <si>
    <t>CASH FLOWS FROM INVESTING ACTIVITES</t>
  </si>
  <si>
    <t>CASH FLOWS FROM FINANCING ACTIVITIES</t>
  </si>
  <si>
    <t>Cash paid</t>
  </si>
  <si>
    <t>CASH FLOWS FROM OPERATING ACTIVITIES</t>
  </si>
  <si>
    <t>CASH FLOWS FROM INVESTING ACTIVITIES</t>
  </si>
  <si>
    <t>Other movement in non-financial assets</t>
  </si>
  <si>
    <t>Movements in owner equity</t>
  </si>
  <si>
    <t>Dividends</t>
  </si>
  <si>
    <t>Capital injections</t>
  </si>
  <si>
    <t>Total movements in owner equity</t>
  </si>
  <si>
    <t>Dividends paid</t>
  </si>
  <si>
    <t>Tax equivalents</t>
  </si>
  <si>
    <t>Other non-owner movements in equity</t>
  </si>
  <si>
    <t>Total other non-owner movements in equity</t>
  </si>
  <si>
    <t>Total non-financial assets</t>
  </si>
  <si>
    <t xml:space="preserve">Payments for goods and services </t>
  </si>
  <si>
    <t>Net gains on assets/liabilities</t>
  </si>
  <si>
    <t>Total Equity</t>
  </si>
  <si>
    <t>Total Comprehensive Result</t>
  </si>
  <si>
    <t>Transactions with owners in their capacity as owners</t>
  </si>
  <si>
    <t>Contributed Capital</t>
  </si>
  <si>
    <t>General Government Statement of Changes in Equity</t>
  </si>
  <si>
    <t>Asset Revaluation
Surplus</t>
  </si>
  <si>
    <t>Contributed
Equity</t>
  </si>
  <si>
    <t>Accumulated
Surplus/deficit</t>
  </si>
  <si>
    <t>Accumulated
net gain on equity investments in other sector entities</t>
  </si>
  <si>
    <t>PNC Sector Statement of Changes in Equity</t>
  </si>
  <si>
    <t>Total Non-Financial Sector Statement of Changes in Equity</t>
  </si>
  <si>
    <t>Cash and cash equivalents at the beginning of the period</t>
  </si>
  <si>
    <t>Cash and cash equivalents at the end of the period</t>
  </si>
  <si>
    <t>Total Public Sector Statement of Changes in Equity</t>
  </si>
  <si>
    <t>Revenue from public corporations</t>
  </si>
  <si>
    <t>Superannuation</t>
  </si>
  <si>
    <t>Concurrent costs</t>
  </si>
  <si>
    <t>Interest income</t>
  </si>
  <si>
    <t>Dividends from other sectors</t>
  </si>
  <si>
    <t>Balance at 1 July 2010</t>
  </si>
  <si>
    <t>Balance at 30 June 2011</t>
  </si>
  <si>
    <t>.</t>
  </si>
  <si>
    <t xml:space="preserve">  Dividends</t>
  </si>
  <si>
    <t xml:space="preserve">  Contributed Capital</t>
  </si>
  <si>
    <t>Cash and cash equivalents at the beginning of the year</t>
  </si>
  <si>
    <t>Cash and cash equivalents at the end of the year</t>
  </si>
  <si>
    <t xml:space="preserve">Superannuation </t>
  </si>
  <si>
    <t>Assets classified as held for sale</t>
  </si>
  <si>
    <t>Operating result</t>
  </si>
  <si>
    <t>Items that will not be reclassified to operating result</t>
  </si>
  <si>
    <t>Other economic flows - included in the operating result</t>
  </si>
  <si>
    <t>Other property expenses</t>
  </si>
  <si>
    <t>Total change in net worth</t>
  </si>
  <si>
    <t>Net actuarial gains/-loss - superannuation</t>
  </si>
  <si>
    <t>Changes in accounting policy/adjustment of prior periods</t>
  </si>
  <si>
    <t>Interest</t>
  </si>
  <si>
    <t>Interest on leases</t>
  </si>
  <si>
    <t>Lease liabilities</t>
  </si>
  <si>
    <t>Other borrowings</t>
  </si>
  <si>
    <t xml:space="preserve">
Actual</t>
  </si>
  <si>
    <t>Total all other movements in equity</t>
  </si>
  <si>
    <t>Land</t>
  </si>
  <si>
    <t xml:space="preserve">Total non-financial assets </t>
  </si>
  <si>
    <t xml:space="preserve">TOTAL ASSETS </t>
  </si>
  <si>
    <t>2019-20</t>
  </si>
  <si>
    <t>Balance at 1 July 2019</t>
  </si>
  <si>
    <t>Balance at 30 June 2020</t>
  </si>
  <si>
    <t>Right of use assets</t>
  </si>
  <si>
    <t>Initial application of AASB 16</t>
  </si>
  <si>
    <t>Initial application of AASB 15/1058</t>
  </si>
  <si>
    <t>Restated balance at 1 July 2019</t>
  </si>
  <si>
    <t>13,14</t>
  </si>
  <si>
    <t>16,17</t>
  </si>
  <si>
    <t>Movements in equity</t>
  </si>
  <si>
    <t xml:space="preserve">General Government </t>
  </si>
  <si>
    <t>Statement of Changes in Equity</t>
  </si>
  <si>
    <r>
      <t>(a)</t>
    </r>
    <r>
      <rPr>
        <sz val="7"/>
        <rFont val="Times New Roman"/>
        <family val="1"/>
      </rPr>
      <t xml:space="preserve">     </t>
    </r>
    <r>
      <rPr>
        <sz val="7"/>
        <rFont val="Arial"/>
        <family val="2"/>
      </rPr>
      <t>Adjustment to recognise the impact of the initial application of the new revenue and lease accounting standards on the operating result for 2019‑20.</t>
    </r>
  </si>
  <si>
    <t>Cash Flow Statement</t>
  </si>
  <si>
    <t>Operating Statement</t>
  </si>
  <si>
    <t xml:space="preserve">Public Non-Financial Corporations </t>
  </si>
  <si>
    <r>
      <t>(a)</t>
    </r>
    <r>
      <rPr>
        <sz val="7"/>
        <rFont val="Times New Roman"/>
        <family val="1"/>
      </rPr>
      <t xml:space="preserve">     </t>
    </r>
    <r>
      <rPr>
        <sz val="7"/>
        <rFont val="Arial"/>
        <family val="2"/>
      </rPr>
      <t>The accompanying notes form part of these financial statements.</t>
    </r>
  </si>
  <si>
    <r>
      <t>(b)</t>
    </r>
    <r>
      <rPr>
        <sz val="7"/>
        <rFont val="Times New Roman"/>
        <family val="1"/>
      </rPr>
      <t xml:space="preserve">     </t>
    </r>
    <r>
      <rPr>
        <sz val="7"/>
        <rFont val="Arial"/>
        <family val="2"/>
      </rPr>
      <t>Also known as the ‘Net Result from Transactions’.</t>
    </r>
  </si>
  <si>
    <r>
      <t>(c)</t>
    </r>
    <r>
      <rPr>
        <sz val="7"/>
        <rFont val="Times New Roman"/>
        <family val="1"/>
      </rPr>
      <t xml:space="preserve">     </t>
    </r>
    <r>
      <rPr>
        <sz val="7"/>
        <rFont val="Arial"/>
        <family val="2"/>
      </rPr>
      <t>Also known as the ‘Comprehensive Result’.</t>
    </r>
  </si>
  <si>
    <t>Note: Columns/rows may not add due to rounding.</t>
  </si>
  <si>
    <r>
      <t xml:space="preserve">General Government </t>
    </r>
    <r>
      <rPr>
        <b/>
        <vertAlign val="superscript"/>
        <sz val="8"/>
        <rFont val="Arial"/>
        <family val="2"/>
      </rPr>
      <t>(a)</t>
    </r>
  </si>
  <si>
    <r>
      <t>(a)</t>
    </r>
    <r>
      <rPr>
        <sz val="7"/>
        <rFont val="Times New Roman"/>
        <family val="1"/>
      </rPr>
      <t xml:space="preserve">     </t>
    </r>
    <r>
      <rPr>
        <sz val="7"/>
        <rFont val="Arial"/>
        <family val="2"/>
      </rPr>
      <t>Also known as the ‘Net Result from Transactions’.</t>
    </r>
  </si>
  <si>
    <r>
      <t>(b)</t>
    </r>
    <r>
      <rPr>
        <sz val="7"/>
        <rFont val="Times New Roman"/>
        <family val="1"/>
      </rPr>
      <t xml:space="preserve">     </t>
    </r>
    <r>
      <rPr>
        <sz val="7"/>
        <rFont val="Arial"/>
        <family val="2"/>
      </rPr>
      <t>Also known as the ‘Comprehensive Result’.</t>
    </r>
  </si>
  <si>
    <t xml:space="preserve">Total Non-Financial Public Sector </t>
  </si>
  <si>
    <t>(a)     Also known as the ‘Net Result from Transactions’.</t>
  </si>
  <si>
    <t>(b)     Also known as the ‘Comprehensive Result’.</t>
  </si>
  <si>
    <t xml:space="preserve">Public Financial Corporations </t>
  </si>
  <si>
    <t>Balance Sheet at 30 June</t>
  </si>
  <si>
    <t>Public Financial Corporations</t>
  </si>
  <si>
    <t xml:space="preserve">Total Public Sector </t>
  </si>
  <si>
    <r>
      <t xml:space="preserve">Total Public Sector </t>
    </r>
    <r>
      <rPr>
        <b/>
        <vertAlign val="superscript"/>
        <sz val="8"/>
        <rFont val="Arial"/>
        <family val="2"/>
      </rPr>
      <t>(a)</t>
    </r>
  </si>
  <si>
    <t>Balance Sheet as at 30 June</t>
  </si>
  <si>
    <t xml:space="preserve"> Cash Flow Statement</t>
  </si>
  <si>
    <t>Table 1.1</t>
  </si>
  <si>
    <t>Table 1.2</t>
  </si>
  <si>
    <t>Table 1.3</t>
  </si>
  <si>
    <t>Table 1.4</t>
  </si>
  <si>
    <t>Table 1.5</t>
  </si>
  <si>
    <t>Table 1.6</t>
  </si>
  <si>
    <t>Table 1.7</t>
  </si>
  <si>
    <t>Table 1.8</t>
  </si>
  <si>
    <t>Table 1.9</t>
  </si>
  <si>
    <t>Table 1.10</t>
  </si>
  <si>
    <t>Table 1.11</t>
  </si>
  <si>
    <t>Table 1.12</t>
  </si>
  <si>
    <t>Table 1.13</t>
  </si>
  <si>
    <t>Table 1.14</t>
  </si>
  <si>
    <t>Table 1.15</t>
  </si>
  <si>
    <t>Table 1.16</t>
  </si>
  <si>
    <t>Table 1.17</t>
  </si>
  <si>
    <t>Table 1.18</t>
  </si>
  <si>
    <t>Table 1.19</t>
  </si>
  <si>
    <t>Table 1.20</t>
  </si>
  <si>
    <t>2020-21</t>
  </si>
  <si>
    <t>PFPS</t>
  </si>
  <si>
    <t>Estimated</t>
  </si>
  <si>
    <t>Outturn</t>
  </si>
  <si>
    <t>on EOT</t>
  </si>
  <si>
    <t>(4)</t>
  </si>
  <si>
    <t>(5)</t>
  </si>
  <si>
    <t>(5) - (4)</t>
  </si>
  <si>
    <t>Taxation (d)</t>
  </si>
  <si>
    <t>Sales of goods and services (d)</t>
  </si>
  <si>
    <t>NET OPERATING BALANCE (b)</t>
  </si>
  <si>
    <t>TOTAL CHANGE IN NET WORTH (c)</t>
  </si>
  <si>
    <t>Less Net acquisition of non-financial assets</t>
  </si>
  <si>
    <t>(a)     In line with Government Finance Statistics classifications, motor vehicle inspection fee and ‘other’ driver and vehicle fees have been reclassified from taxation revenue to sales of goods and services on advice from the Australian Bureau of Statistics. Comparative data have been restated.</t>
  </si>
  <si>
    <t>(d)     In line with Government Finance Statistics classifications, motor vehicle inspection fee and ‘other’ driver and vehicle fees have been reclassified from taxation revenue to sales of goods and services on advice from the Australian Bureau of Statistics. Comparative data have been restated.</t>
  </si>
  <si>
    <t>Service concession assets</t>
  </si>
  <si>
    <t>Service concession liabilities</t>
  </si>
  <si>
    <t>(a)     The accompanying notes form part of these financial statements.</t>
  </si>
  <si>
    <t>Other (a)</t>
  </si>
  <si>
    <t>Balance at 1 July 2020</t>
  </si>
  <si>
    <t>Balance at 30 June 2021</t>
  </si>
  <si>
    <t>(a)     Adjustment to recognise the impact of the initial application of the new revenue and lease accounting standards on the operating result for 2019‑20.</t>
  </si>
  <si>
    <t>(b)     In line with Government Finance Statistics classifications, motor vehicle inspection fee and ‘other’ driver and vehicle fees have been reclassified from taxation revenue to sales of goods and services on advice from the Australian Bureau of Statistics. Comparative data have been restated.</t>
  </si>
  <si>
    <t>Taxes received (b)</t>
  </si>
  <si>
    <t>Receipts from sales of goods and services (b)</t>
  </si>
  <si>
    <t>NET OPERATING BALANCE (a)</t>
  </si>
  <si>
    <t>TOTAL CHANGE IN NET WORTH (b)</t>
  </si>
  <si>
    <t>Taxation (c)</t>
  </si>
  <si>
    <t>Sales of goods and services (c)</t>
  </si>
  <si>
    <t>(c)     In line with Government Finance Statistics classifications, motor vehicle inspection fee and ‘other’ driver and vehicle fees have been reclassified from taxation revenue to sales of goods and services on advice from the Australian Bureau of Statistics. Comparative data have been restated.</t>
  </si>
  <si>
    <t>Taxes received (a)</t>
  </si>
  <si>
    <t>Receipts from sales of goods and services (a)</t>
  </si>
  <si>
    <t xml:space="preserve">TOTAL CHANGE IN NET WORTH (c) </t>
  </si>
  <si>
    <t>(d)	In line with Government Finance Statistics classifications, motor vehicle inspection fee and ‘other’ driver and vehicle fees have been reclassified from taxation revenue to sales of goods and services on advice from the Australian Bureau of Statistics. Comparative data have been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</si>
</sst>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 \ ;\-#,##0\ \ \ ;\-\ \ \ "/>
    <numFmt numFmtId="165" formatCode="#,##0;\-#,##0;\-\ \ \ "/>
    <numFmt numFmtId="166" formatCode="#,##0.000\ \ \ ;\-#,##0.000\ \ \ ;\-\ \ \ "/>
    <numFmt numFmtId="167" formatCode="_-* #,##0_-;\-* #,##0_-;_-* &quot;-&quot;??_-;_-@_-"/>
    <numFmt numFmtId="168" formatCode="#,###\-\ \ \ ;\-#,##0\ \ \ ;\-\ \ \ "/>
    <numFmt numFmtId="169" formatCode="#,###\-\ \ \ ;\-#,###\ \ \ ;\-\ \ \ "/>
    <numFmt numFmtId="170" formatCode="#,###\ \ \ ;\-#,###\ \ \ ;\-\ \ \ "/>
    <numFmt numFmtId="171" formatCode="#,##0\ \ \ ;\-#,###\ \ \ ;\-\ \ \ "/>
    <numFmt numFmtId="172" formatCode="#,###\ \ \ ;\-#,###\ \ \ ;\ \ \ "/>
    <numFmt numFmtId="173" formatCode="##,##0\ \ \ ;\-#,###\ \ \ ;\-\ \ \ "/>
  </numFmts>
  <fonts count="36" x14ac:knownFonts="1">
    <font>
      <sz val="8"/>
      <name val="Arial"/>
      <family val="2"/>
    </font>
    <font>
      <sz val="11"/>
      <color theme="1"/>
      <name val="Calibri"/>
      <family val="2"/>
      <scheme val="minor"/>
    </font>
    <font>
      <b/>
      <u/>
      <sz val="8"/>
      <name val="Arial"/>
      <family val="2"/>
    </font>
    <font>
      <b/>
      <sz val="8"/>
      <name val="Arial"/>
      <family val="2"/>
    </font>
    <font>
      <i/>
      <sz val="8"/>
      <name val="Arial"/>
      <family val="2"/>
    </font>
    <font>
      <b/>
      <i/>
      <sz val="8"/>
      <name val="Arial"/>
      <family val="2"/>
    </font>
    <font>
      <sz val="8"/>
      <name val="Arial"/>
      <family val="2"/>
    </font>
    <font>
      <sz val="4"/>
      <name val="Arial"/>
      <family val="2"/>
    </font>
    <font>
      <i/>
      <sz val="4"/>
      <name val="Arial"/>
      <family val="2"/>
    </font>
    <font>
      <sz val="8"/>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name val="Book Antiqua"/>
      <family val="1"/>
    </font>
    <font>
      <sz val="8"/>
      <color rgb="FFFF0000"/>
      <name val="Arial"/>
      <family val="2"/>
    </font>
    <font>
      <sz val="7"/>
      <name val="Arial"/>
      <family val="2"/>
    </font>
    <font>
      <sz val="7"/>
      <name val="Times New Roman"/>
      <family val="1"/>
    </font>
    <font>
      <b/>
      <vertAlign val="superscript"/>
      <sz val="8"/>
      <name val="Arial"/>
      <family val="2"/>
    </font>
    <font>
      <b/>
      <sz val="1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6"/>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5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43" fontId="30"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24" fillId="23" borderId="7" applyNumberFormat="0" applyFont="0" applyAlignment="0" applyProtection="0"/>
    <xf numFmtId="0" fontId="25" fillId="20" borderId="8"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67" fontId="26" fillId="0" borderId="0">
      <alignment horizontal="left" vertical="center"/>
    </xf>
    <xf numFmtId="167" fontId="27" fillId="0" borderId="0">
      <alignment horizontal="left" vertical="center"/>
    </xf>
    <xf numFmtId="0" fontId="10"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1" fillId="0" borderId="0"/>
    <xf numFmtId="43" fontId="1" fillId="0" borderId="0" applyFont="0" applyFill="0" applyBorder="0" applyAlignment="0" applyProtection="0"/>
  </cellStyleXfs>
  <cellXfs count="207">
    <xf numFmtId="0" fontId="0" fillId="0" borderId="0" xfId="0"/>
    <xf numFmtId="0" fontId="0" fillId="0" borderId="0" xfId="0" applyFont="1" applyFill="1"/>
    <xf numFmtId="0" fontId="0" fillId="24" borderId="0" xfId="0" applyFont="1" applyFill="1"/>
    <xf numFmtId="0" fontId="0" fillId="0" borderId="0" xfId="0" applyFont="1"/>
    <xf numFmtId="0" fontId="3" fillId="0" borderId="0" xfId="0" applyFont="1"/>
    <xf numFmtId="0" fontId="4" fillId="0" borderId="0" xfId="0" applyFont="1"/>
    <xf numFmtId="0" fontId="0" fillId="0" borderId="0" xfId="0" applyFont="1" applyFill="1" applyAlignment="1">
      <alignment horizontal="center"/>
    </xf>
    <xf numFmtId="0" fontId="0" fillId="0" borderId="0" xfId="0" quotePrefix="1" applyFill="1" applyAlignment="1">
      <alignment horizontal="center"/>
    </xf>
    <xf numFmtId="0" fontId="0" fillId="24" borderId="0" xfId="0" quotePrefix="1" applyFill="1" applyAlignment="1">
      <alignment horizontal="center"/>
    </xf>
    <xf numFmtId="0" fontId="6" fillId="0" borderId="0" xfId="0" applyFont="1"/>
    <xf numFmtId="0" fontId="4" fillId="0" borderId="0" xfId="0" applyFont="1" applyFill="1"/>
    <xf numFmtId="0" fontId="0" fillId="0" borderId="0" xfId="0" applyFill="1" applyAlignment="1">
      <alignment horizontal="center"/>
    </xf>
    <xf numFmtId="0" fontId="0" fillId="24" borderId="0" xfId="0" applyFont="1" applyFill="1" applyAlignment="1">
      <alignment horizontal="center"/>
    </xf>
    <xf numFmtId="0" fontId="0" fillId="24" borderId="0" xfId="0" applyFill="1" applyAlignment="1">
      <alignment horizontal="center"/>
    </xf>
    <xf numFmtId="0" fontId="7" fillId="0" borderId="10" xfId="0" applyFont="1" applyFill="1" applyBorder="1"/>
    <xf numFmtId="0" fontId="7" fillId="0" borderId="0" xfId="0" applyFont="1"/>
    <xf numFmtId="164" fontId="0" fillId="0" borderId="0" xfId="0" applyNumberFormat="1" applyFont="1" applyFill="1"/>
    <xf numFmtId="164" fontId="0" fillId="24" borderId="0" xfId="0" applyNumberFormat="1" applyFont="1" applyFill="1"/>
    <xf numFmtId="164" fontId="3" fillId="0" borderId="0" xfId="0" applyNumberFormat="1" applyFont="1"/>
    <xf numFmtId="164" fontId="3" fillId="24" borderId="0" xfId="0" applyNumberFormat="1" applyFont="1" applyFill="1"/>
    <xf numFmtId="164" fontId="0" fillId="0" borderId="0" xfId="0" applyNumberFormat="1"/>
    <xf numFmtId="164" fontId="0" fillId="24" borderId="0" xfId="0" applyNumberFormat="1" applyFill="1"/>
    <xf numFmtId="164" fontId="4" fillId="0" borderId="0" xfId="0" applyNumberFormat="1" applyFont="1"/>
    <xf numFmtId="164" fontId="4" fillId="24" borderId="0" xfId="0" applyNumberFormat="1" applyFont="1" applyFill="1"/>
    <xf numFmtId="0" fontId="5" fillId="0" borderId="0" xfId="0" applyFont="1"/>
    <xf numFmtId="164" fontId="5" fillId="0" borderId="0" xfId="0" applyNumberFormat="1" applyFont="1"/>
    <xf numFmtId="164" fontId="5" fillId="24" borderId="0" xfId="0" applyNumberFormat="1" applyFont="1" applyFill="1"/>
    <xf numFmtId="0" fontId="8" fillId="0" borderId="10" xfId="0" applyFont="1" applyFill="1" applyBorder="1"/>
    <xf numFmtId="0" fontId="4" fillId="0" borderId="0" xfId="0" applyFont="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xf>
    <xf numFmtId="0" fontId="4" fillId="0" borderId="0" xfId="0" quotePrefix="1" applyFont="1" applyFill="1" applyAlignment="1">
      <alignment horizontal="center"/>
    </xf>
    <xf numFmtId="164" fontId="4" fillId="0" borderId="0" xfId="0" applyNumberFormat="1" applyFont="1" applyFill="1"/>
    <xf numFmtId="0" fontId="3" fillId="0" borderId="0" xfId="0" applyFont="1" applyAlignment="1">
      <alignment wrapText="1"/>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0" fontId="4" fillId="0" borderId="0" xfId="0" applyFont="1" applyAlignment="1">
      <alignment horizontal="left" wrapText="1"/>
    </xf>
    <xf numFmtId="0" fontId="0" fillId="0" borderId="0" xfId="0" applyAlignment="1">
      <alignment horizontal="left" wrapText="1"/>
    </xf>
    <xf numFmtId="0" fontId="7" fillId="0" borderId="10" xfId="0" applyFont="1" applyBorder="1" applyAlignment="1">
      <alignment wrapText="1"/>
    </xf>
    <xf numFmtId="0" fontId="0" fillId="0" borderId="0" xfId="0" applyFont="1" applyAlignment="1">
      <alignment wrapText="1"/>
    </xf>
    <xf numFmtId="0" fontId="6" fillId="0" borderId="0" xfId="0" applyFont="1" applyAlignment="1">
      <alignment wrapText="1"/>
    </xf>
    <xf numFmtId="0" fontId="3" fillId="0" borderId="0" xfId="0" applyFont="1" applyAlignment="1"/>
    <xf numFmtId="0" fontId="0" fillId="0" borderId="0" xfId="0" applyAlignment="1"/>
    <xf numFmtId="164" fontId="0" fillId="0" borderId="0" xfId="0" applyNumberFormat="1" applyFill="1"/>
    <xf numFmtId="164" fontId="3" fillId="0" borderId="0" xfId="0" applyNumberFormat="1" applyFont="1" applyFill="1"/>
    <xf numFmtId="0" fontId="0" fillId="0" borderId="0" xfId="0" applyBorder="1"/>
    <xf numFmtId="0" fontId="6" fillId="0" borderId="0" xfId="0" applyFont="1" applyAlignment="1">
      <alignment horizontal="left" wrapText="1"/>
    </xf>
    <xf numFmtId="0" fontId="0" fillId="0" borderId="0" xfId="0" applyAlignment="1">
      <alignment horizontal="left"/>
    </xf>
    <xf numFmtId="0" fontId="6" fillId="0" borderId="0" xfId="0" applyFont="1" applyAlignment="1">
      <alignment horizontal="left"/>
    </xf>
    <xf numFmtId="0" fontId="6" fillId="0" borderId="0" xfId="0" applyFont="1" applyAlignment="1"/>
    <xf numFmtId="0" fontId="4" fillId="0" borderId="0" xfId="0" applyFont="1" applyAlignment="1"/>
    <xf numFmtId="0" fontId="4" fillId="0" borderId="0" xfId="0" applyFont="1" applyAlignment="1">
      <alignment horizontal="left"/>
    </xf>
    <xf numFmtId="0" fontId="4" fillId="0" borderId="0" xfId="0" applyFont="1" applyBorder="1" applyAlignment="1"/>
    <xf numFmtId="0" fontId="2" fillId="0" borderId="0" xfId="0" applyFont="1" applyAlignment="1"/>
    <xf numFmtId="0" fontId="7" fillId="0" borderId="10" xfId="0" applyFont="1" applyBorder="1" applyAlignment="1"/>
    <xf numFmtId="0" fontId="0" fillId="0" borderId="0" xfId="0" applyFont="1" applyAlignment="1"/>
    <xf numFmtId="164" fontId="4" fillId="0" borderId="0" xfId="0" applyNumberFormat="1" applyFont="1" applyBorder="1"/>
    <xf numFmtId="164" fontId="4" fillId="24" borderId="0" xfId="0" applyNumberFormat="1" applyFont="1" applyFill="1" applyBorder="1"/>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indent="1"/>
    </xf>
    <xf numFmtId="0" fontId="6" fillId="0" borderId="0" xfId="0" applyFont="1" applyAlignment="1">
      <alignment horizontal="center" wrapText="1"/>
    </xf>
    <xf numFmtId="0" fontId="6" fillId="0" borderId="0" xfId="0" applyFont="1" applyBorder="1" applyAlignment="1">
      <alignment horizontal="center"/>
    </xf>
    <xf numFmtId="164" fontId="5" fillId="0" borderId="0" xfId="0" applyNumberFormat="1" applyFont="1" applyFill="1"/>
    <xf numFmtId="0" fontId="0" fillId="0" borderId="0" xfId="0" applyFill="1"/>
    <xf numFmtId="0" fontId="6" fillId="0" borderId="0" xfId="0" quotePrefix="1" applyFont="1" applyAlignment="1">
      <alignment horizontal="left"/>
    </xf>
    <xf numFmtId="0" fontId="9" fillId="0" borderId="0" xfId="0" applyFont="1"/>
    <xf numFmtId="0" fontId="0" fillId="25" borderId="0" xfId="0" applyFill="1"/>
    <xf numFmtId="164" fontId="0" fillId="25" borderId="0" xfId="0" applyNumberFormat="1" applyFill="1"/>
    <xf numFmtId="165" fontId="0" fillId="0" borderId="0" xfId="0" applyNumberFormat="1" applyFill="1"/>
    <xf numFmtId="165" fontId="3" fillId="0" borderId="0" xfId="0" applyNumberFormat="1" applyFont="1" applyFill="1"/>
    <xf numFmtId="0" fontId="6" fillId="0" borderId="10" xfId="0" applyFont="1" applyBorder="1"/>
    <xf numFmtId="0" fontId="6" fillId="0" borderId="10" xfId="0" quotePrefix="1" applyFont="1" applyBorder="1" applyAlignment="1">
      <alignment horizontal="right" wrapText="1"/>
    </xf>
    <xf numFmtId="0" fontId="6" fillId="0" borderId="10" xfId="0" applyFont="1" applyBorder="1" applyAlignment="1">
      <alignment horizontal="right" wrapText="1"/>
    </xf>
    <xf numFmtId="0" fontId="6" fillId="0" borderId="0" xfId="0" applyFont="1" applyFill="1"/>
    <xf numFmtId="0" fontId="6" fillId="0" borderId="10" xfId="0" applyFont="1" applyBorder="1" applyAlignment="1">
      <alignment horizontal="right"/>
    </xf>
    <xf numFmtId="0" fontId="6" fillId="0" borderId="0" xfId="0" applyFont="1" applyAlignment="1">
      <alignment horizontal="right"/>
    </xf>
    <xf numFmtId="0" fontId="6" fillId="0" borderId="10" xfId="0" quotePrefix="1" applyFont="1" applyBorder="1" applyAlignment="1">
      <alignment horizontal="center" wrapText="1"/>
    </xf>
    <xf numFmtId="0" fontId="6" fillId="0" borderId="10" xfId="0" applyFont="1" applyBorder="1" applyAlignment="1">
      <alignment horizontal="center" wrapText="1"/>
    </xf>
    <xf numFmtId="0" fontId="9" fillId="0" borderId="10" xfId="0" applyFont="1" applyBorder="1" applyAlignment="1">
      <alignment horizontal="center" wrapText="1"/>
    </xf>
    <xf numFmtId="0" fontId="9" fillId="0" borderId="10" xfId="0" applyFont="1" applyBorder="1" applyAlignment="1">
      <alignment horizontal="center"/>
    </xf>
    <xf numFmtId="0" fontId="9" fillId="0" borderId="0" xfId="0" applyFont="1" applyAlignment="1">
      <alignment horizontal="center"/>
    </xf>
    <xf numFmtId="164" fontId="0" fillId="0" borderId="0" xfId="0" applyNumberFormat="1" applyFont="1"/>
    <xf numFmtId="0" fontId="3" fillId="0" borderId="11" xfId="0" applyFont="1" applyBorder="1" applyAlignment="1">
      <alignment horizontal="left" vertical="center" wrapText="1"/>
    </xf>
    <xf numFmtId="0" fontId="6" fillId="0" borderId="11" xfId="0" applyFont="1" applyBorder="1" applyAlignment="1">
      <alignment horizontal="center" wrapText="1"/>
    </xf>
    <xf numFmtId="164" fontId="4" fillId="0" borderId="11" xfId="0" applyNumberFormat="1" applyFont="1" applyFill="1" applyBorder="1"/>
    <xf numFmtId="0" fontId="3" fillId="0" borderId="11" xfId="0" applyFont="1" applyBorder="1" applyAlignment="1">
      <alignment vertical="center"/>
    </xf>
    <xf numFmtId="0" fontId="0" fillId="0" borderId="11" xfId="0" applyBorder="1" applyAlignment="1"/>
    <xf numFmtId="164" fontId="4" fillId="0" borderId="11" xfId="0" applyNumberFormat="1" applyFont="1" applyBorder="1"/>
    <xf numFmtId="0" fontId="6" fillId="0" borderId="11" xfId="0" applyFont="1" applyBorder="1" applyAlignment="1"/>
    <xf numFmtId="0" fontId="4" fillId="0" borderId="11" xfId="0" applyFont="1" applyBorder="1"/>
    <xf numFmtId="0" fontId="3" fillId="0" borderId="11" xfId="0" applyFont="1" applyBorder="1" applyAlignment="1">
      <alignment wrapText="1"/>
    </xf>
    <xf numFmtId="0" fontId="3" fillId="0" borderId="11" xfId="0" applyFont="1" applyBorder="1" applyAlignment="1">
      <alignment horizontal="left" vertical="center"/>
    </xf>
    <xf numFmtId="164" fontId="0" fillId="0" borderId="11" xfId="0" applyNumberFormat="1" applyFont="1" applyBorder="1"/>
    <xf numFmtId="164" fontId="0" fillId="0" borderId="11" xfId="0" applyNumberFormat="1" applyFont="1" applyFill="1" applyBorder="1"/>
    <xf numFmtId="164" fontId="0" fillId="24" borderId="11" xfId="0" applyNumberFormat="1" applyFont="1" applyFill="1" applyBorder="1"/>
    <xf numFmtId="0" fontId="0" fillId="0" borderId="11" xfId="0" applyFont="1" applyBorder="1"/>
    <xf numFmtId="0" fontId="0" fillId="24" borderId="11" xfId="0" applyFont="1" applyFill="1" applyBorder="1"/>
    <xf numFmtId="0" fontId="0" fillId="0" borderId="11" xfId="0" applyFont="1" applyFill="1" applyBorder="1"/>
    <xf numFmtId="0" fontId="8" fillId="0" borderId="0" xfId="0" applyFont="1" applyFill="1" applyBorder="1"/>
    <xf numFmtId="0" fontId="0" fillId="0" borderId="0" xfId="0" applyFill="1" applyBorder="1" applyAlignment="1">
      <alignment horizontal="center"/>
    </xf>
    <xf numFmtId="164" fontId="4" fillId="0" borderId="0" xfId="0" applyNumberFormat="1" applyFont="1" applyFill="1" applyBorder="1"/>
    <xf numFmtId="0" fontId="4" fillId="0" borderId="0" xfId="0" applyFont="1" applyBorder="1"/>
    <xf numFmtId="164" fontId="0" fillId="0" borderId="0" xfId="0" applyNumberFormat="1" applyFont="1" applyFill="1" applyBorder="1"/>
    <xf numFmtId="164" fontId="3" fillId="0" borderId="12" xfId="0" applyNumberFormat="1" applyFont="1" applyBorder="1"/>
    <xf numFmtId="164" fontId="0" fillId="0" borderId="0" xfId="0" applyNumberFormat="1" applyFont="1" applyBorder="1"/>
    <xf numFmtId="0" fontId="0" fillId="0" borderId="0" xfId="0" applyAlignment="1">
      <alignment horizontal="center"/>
    </xf>
    <xf numFmtId="0" fontId="0" fillId="0" borderId="0" xfId="0" applyFont="1" applyAlignment="1">
      <alignment horizontal="center" wrapText="1"/>
    </xf>
    <xf numFmtId="0" fontId="0" fillId="0" borderId="0" xfId="0" applyFill="1" applyAlignment="1">
      <alignment wrapText="1"/>
    </xf>
    <xf numFmtId="0" fontId="31" fillId="0" borderId="0" xfId="0" applyFont="1"/>
    <xf numFmtId="166" fontId="0" fillId="0" borderId="0" xfId="0" applyNumberFormat="1"/>
    <xf numFmtId="168" fontId="4" fillId="0" borderId="0" xfId="0" applyNumberFormat="1" applyFont="1"/>
    <xf numFmtId="169" fontId="0" fillId="0" borderId="0" xfId="0" applyNumberFormat="1" applyFont="1"/>
    <xf numFmtId="169" fontId="4" fillId="0" borderId="0" xfId="0" applyNumberFormat="1" applyFont="1"/>
    <xf numFmtId="168" fontId="0" fillId="0" borderId="0" xfId="0" applyNumberFormat="1" applyFont="1" applyFill="1"/>
    <xf numFmtId="0" fontId="0" fillId="0" borderId="0" xfId="0" applyFill="1" applyAlignment="1">
      <alignment horizontal="center" wrapText="1"/>
    </xf>
    <xf numFmtId="0" fontId="0" fillId="0" borderId="0" xfId="0" applyFont="1" applyAlignment="1">
      <alignment horizontal="left"/>
    </xf>
    <xf numFmtId="164" fontId="0" fillId="26" borderId="0" xfId="0" applyNumberFormat="1" applyFont="1" applyFill="1"/>
    <xf numFmtId="164" fontId="4" fillId="26" borderId="0" xfId="0" applyNumberFormat="1" applyFont="1" applyFill="1"/>
    <xf numFmtId="164" fontId="3" fillId="26" borderId="0" xfId="0" applyNumberFormat="1" applyFont="1" applyFill="1"/>
    <xf numFmtId="0" fontId="0" fillId="26" borderId="0" xfId="0" applyFont="1" applyFill="1"/>
    <xf numFmtId="164" fontId="4" fillId="26" borderId="0" xfId="0" applyNumberFormat="1" applyFont="1" applyFill="1" applyBorder="1"/>
    <xf numFmtId="164" fontId="0" fillId="26" borderId="11" xfId="0" applyNumberFormat="1" applyFont="1" applyFill="1" applyBorder="1"/>
    <xf numFmtId="0" fontId="0" fillId="26" borderId="0" xfId="0" applyFont="1" applyFill="1" applyAlignment="1">
      <alignment horizontal="center"/>
    </xf>
    <xf numFmtId="0" fontId="0" fillId="26" borderId="0" xfId="0" quotePrefix="1" applyFill="1" applyAlignment="1">
      <alignment horizontal="center"/>
    </xf>
    <xf numFmtId="169" fontId="0" fillId="26" borderId="0" xfId="0" applyNumberFormat="1" applyFont="1" applyFill="1"/>
    <xf numFmtId="164" fontId="0" fillId="26" borderId="0" xfId="0" applyNumberFormat="1" applyFill="1"/>
    <xf numFmtId="170" fontId="4" fillId="0" borderId="0" xfId="0" applyNumberFormat="1" applyFont="1"/>
    <xf numFmtId="171" fontId="4" fillId="26" borderId="0" xfId="0" applyNumberFormat="1" applyFont="1" applyFill="1"/>
    <xf numFmtId="171" fontId="0" fillId="26" borderId="0" xfId="0" applyNumberFormat="1" applyFont="1" applyFill="1"/>
    <xf numFmtId="171" fontId="4" fillId="0" borderId="0" xfId="0" applyNumberFormat="1" applyFont="1"/>
    <xf numFmtId="170" fontId="0" fillId="24" borderId="0" xfId="0" applyNumberFormat="1" applyFont="1" applyFill="1"/>
    <xf numFmtId="164" fontId="0" fillId="27" borderId="0" xfId="0" applyNumberFormat="1" applyFill="1"/>
    <xf numFmtId="164" fontId="4" fillId="27" borderId="0" xfId="0" applyNumberFormat="1" applyFont="1" applyFill="1"/>
    <xf numFmtId="164" fontId="3" fillId="27" borderId="0" xfId="0" applyNumberFormat="1" applyFont="1" applyFill="1"/>
    <xf numFmtId="164" fontId="0" fillId="27" borderId="0" xfId="0" applyNumberFormat="1" applyFont="1" applyFill="1"/>
    <xf numFmtId="169" fontId="0" fillId="27" borderId="0" xfId="0" applyNumberFormat="1" applyFont="1" applyFill="1"/>
    <xf numFmtId="0" fontId="0" fillId="26" borderId="0" xfId="0" applyFill="1" applyAlignment="1">
      <alignment horizontal="center"/>
    </xf>
    <xf numFmtId="169" fontId="0" fillId="0" borderId="0" xfId="0" applyNumberFormat="1"/>
    <xf numFmtId="164" fontId="0" fillId="0" borderId="13" xfId="0" applyNumberFormat="1" applyFont="1" applyBorder="1"/>
    <xf numFmtId="0" fontId="3" fillId="0" borderId="0" xfId="0" applyFont="1" applyFill="1"/>
    <xf numFmtId="164" fontId="4" fillId="0" borderId="13" xfId="0" applyNumberFormat="1" applyFont="1" applyBorder="1"/>
    <xf numFmtId="0" fontId="0" fillId="0" borderId="0" xfId="0" applyFill="1" applyAlignment="1">
      <alignment horizontal="left" indent="1"/>
    </xf>
    <xf numFmtId="0" fontId="4" fillId="0" borderId="0" xfId="0" applyFont="1" applyFill="1" applyBorder="1"/>
    <xf numFmtId="0" fontId="0" fillId="0" borderId="0" xfId="0" applyFill="1" applyAlignment="1">
      <alignment horizontal="left"/>
    </xf>
    <xf numFmtId="171" fontId="0" fillId="27" borderId="0" xfId="0" applyNumberFormat="1" applyFill="1"/>
    <xf numFmtId="169" fontId="0" fillId="27" borderId="0" xfId="0" applyNumberFormat="1" applyFill="1"/>
    <xf numFmtId="170" fontId="4" fillId="27" borderId="0" xfId="0" applyNumberFormat="1" applyFont="1" applyFill="1"/>
    <xf numFmtId="169" fontId="0" fillId="26" borderId="0" xfId="0" applyNumberFormat="1" applyFill="1"/>
    <xf numFmtId="169" fontId="4" fillId="26" borderId="0" xfId="0" applyNumberFormat="1" applyFont="1" applyFill="1"/>
    <xf numFmtId="170" fontId="0" fillId="0" borderId="0" xfId="0" applyNumberFormat="1" applyFont="1" applyFill="1"/>
    <xf numFmtId="169" fontId="4" fillId="0" borderId="0" xfId="0" applyNumberFormat="1" applyFont="1" applyFill="1"/>
    <xf numFmtId="164" fontId="4" fillId="0" borderId="10" xfId="0" applyNumberFormat="1" applyFont="1" applyBorder="1"/>
    <xf numFmtId="171" fontId="4" fillId="27" borderId="0" xfId="0" applyNumberFormat="1" applyFont="1" applyFill="1"/>
    <xf numFmtId="170" fontId="0" fillId="27" borderId="0" xfId="0" applyNumberFormat="1" applyFont="1" applyFill="1"/>
    <xf numFmtId="168" fontId="0" fillId="27" borderId="0" xfId="0" applyNumberFormat="1" applyFont="1" applyFill="1"/>
    <xf numFmtId="168" fontId="0" fillId="24" borderId="0" xfId="0" applyNumberFormat="1" applyFont="1" applyFill="1"/>
    <xf numFmtId="170" fontId="0" fillId="27" borderId="0" xfId="0" applyNumberFormat="1" applyFill="1"/>
    <xf numFmtId="170" fontId="0" fillId="26" borderId="0" xfId="0" applyNumberFormat="1" applyFont="1" applyFill="1"/>
    <xf numFmtId="173" fontId="4" fillId="0" borderId="0" xfId="0" applyNumberFormat="1" applyFont="1"/>
    <xf numFmtId="0" fontId="6" fillId="0" borderId="0" xfId="0" applyFont="1" applyFill="1" applyAlignment="1"/>
    <xf numFmtId="0" fontId="4" fillId="0" borderId="0" xfId="0" applyFont="1" applyFill="1" applyAlignment="1">
      <alignment horizontal="left"/>
    </xf>
    <xf numFmtId="0" fontId="0" fillId="0" borderId="0" xfId="0" applyFill="1" applyAlignment="1"/>
    <xf numFmtId="0" fontId="4" fillId="0" borderId="0" xfId="0" applyFont="1" applyFill="1" applyBorder="1" applyAlignment="1"/>
    <xf numFmtId="0" fontId="4" fillId="0" borderId="0" xfId="0" applyFont="1" applyFill="1" applyAlignment="1"/>
    <xf numFmtId="0" fontId="0" fillId="0" borderId="0" xfId="0" applyFont="1" applyFill="1" applyAlignment="1"/>
    <xf numFmtId="0" fontId="0" fillId="0" borderId="0" xfId="0" applyFont="1" applyFill="1" applyAlignment="1">
      <alignment horizontal="left"/>
    </xf>
    <xf numFmtId="0" fontId="4" fillId="0" borderId="0" xfId="0" applyFont="1" applyFill="1" applyAlignment="1">
      <alignment wrapText="1"/>
    </xf>
    <xf numFmtId="0" fontId="32" fillId="0" borderId="0" xfId="0" applyFont="1" applyAlignment="1">
      <alignment horizontal="justify" vertical="center"/>
    </xf>
    <xf numFmtId="0" fontId="32" fillId="0" borderId="0" xfId="0" applyFont="1" applyAlignment="1">
      <alignment horizontal="left" vertical="center"/>
    </xf>
    <xf numFmtId="0" fontId="32" fillId="0" borderId="0" xfId="0" applyFont="1" applyAlignment="1">
      <alignment vertical="center"/>
    </xf>
    <xf numFmtId="0" fontId="0" fillId="0" borderId="0" xfId="0" applyAlignment="1">
      <alignment horizontal="center" wrapText="1"/>
    </xf>
    <xf numFmtId="0" fontId="3" fillId="0" borderId="0" xfId="0" applyFont="1" applyAlignment="1">
      <alignment horizontal="center"/>
    </xf>
    <xf numFmtId="0" fontId="0" fillId="0" borderId="0" xfId="0" applyAlignment="1">
      <alignment horizontal="center"/>
    </xf>
    <xf numFmtId="0" fontId="0" fillId="0" borderId="0" xfId="0" applyFont="1" applyAlignment="1">
      <alignment horizontal="center"/>
    </xf>
    <xf numFmtId="0" fontId="35" fillId="0" borderId="0" xfId="0" applyFont="1" applyFill="1" applyAlignment="1">
      <alignment wrapText="1"/>
    </xf>
    <xf numFmtId="164" fontId="0" fillId="0" borderId="11" xfId="0" applyNumberFormat="1" applyBorder="1"/>
    <xf numFmtId="0" fontId="32" fillId="0" borderId="0" xfId="0" applyFont="1" applyFill="1" applyAlignment="1">
      <alignment horizontal="justify" vertical="center"/>
    </xf>
    <xf numFmtId="0" fontId="32" fillId="0" borderId="0" xfId="0" applyFont="1" applyFill="1" applyAlignment="1">
      <alignment vertical="center"/>
    </xf>
    <xf numFmtId="164" fontId="0" fillId="0" borderId="13" xfId="0" applyNumberFormat="1" applyBorder="1"/>
    <xf numFmtId="0" fontId="32" fillId="0" borderId="0" xfId="0" applyFont="1"/>
    <xf numFmtId="0" fontId="5" fillId="0" borderId="0" xfId="0" applyFont="1" applyAlignment="1"/>
    <xf numFmtId="164" fontId="6" fillId="0" borderId="0" xfId="0" applyNumberFormat="1" applyFont="1" applyAlignment="1"/>
    <xf numFmtId="164" fontId="3" fillId="0" borderId="0" xfId="0" applyNumberFormat="1" applyFont="1" applyAlignment="1"/>
    <xf numFmtId="0" fontId="4" fillId="0" borderId="0" xfId="0" applyFont="1" applyAlignment="1">
      <alignment vertical="center"/>
    </xf>
    <xf numFmtId="0" fontId="32" fillId="0" borderId="0" xfId="0" applyFont="1" applyAlignment="1">
      <alignment wrapText="1"/>
    </xf>
    <xf numFmtId="164" fontId="3" fillId="0" borderId="0" xfId="0" applyNumberFormat="1" applyFont="1" applyAlignment="1">
      <alignment wrapText="1"/>
    </xf>
    <xf numFmtId="170" fontId="0" fillId="0" borderId="0" xfId="0" applyNumberFormat="1"/>
    <xf numFmtId="0" fontId="5" fillId="0" borderId="0" xfId="0" applyFont="1" applyFill="1"/>
    <xf numFmtId="164" fontId="0" fillId="24" borderId="11" xfId="0" applyNumberFormat="1" applyFill="1" applyBorder="1"/>
    <xf numFmtId="171" fontId="0" fillId="0" borderId="0" xfId="0" applyNumberFormat="1"/>
    <xf numFmtId="172" fontId="0" fillId="0" borderId="0" xfId="0" applyNumberFormat="1"/>
    <xf numFmtId="0" fontId="4" fillId="0" borderId="0" xfId="0" applyFont="1" applyAlignment="1">
      <alignment horizontal="left" vertical="center"/>
    </xf>
    <xf numFmtId="0" fontId="3" fillId="26" borderId="0" xfId="0" applyFont="1" applyFill="1"/>
    <xf numFmtId="0" fontId="3" fillId="0" borderId="0" xfId="0" applyFont="1" applyFill="1" applyAlignment="1">
      <alignment horizontal="left" indent="1"/>
    </xf>
    <xf numFmtId="164" fontId="0" fillId="0" borderId="0" xfId="0" applyNumberFormat="1" applyAlignment="1"/>
    <xf numFmtId="0" fontId="4" fillId="0" borderId="0" xfId="0" applyFont="1" applyAlignment="1">
      <alignment horizontal="justify" vertical="center"/>
    </xf>
    <xf numFmtId="0" fontId="3" fillId="0" borderId="0" xfId="0" applyFont="1" applyFill="1" applyAlignment="1">
      <alignment horizontal="center" wrapText="1"/>
    </xf>
    <xf numFmtId="0" fontId="0" fillId="0" borderId="0" xfId="0" applyAlignment="1">
      <alignment horizontal="center" wrapText="1"/>
    </xf>
    <xf numFmtId="0" fontId="0" fillId="0" borderId="13" xfId="0"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13" xfId="0" applyFill="1" applyBorder="1" applyAlignment="1">
      <alignment horizontal="center"/>
    </xf>
    <xf numFmtId="0" fontId="3" fillId="0" borderId="0" xfId="0" applyFont="1" applyAlignment="1">
      <alignment horizontal="center" wrapText="1"/>
    </xf>
    <xf numFmtId="0" fontId="0" fillId="0" borderId="0" xfId="0" applyFont="1" applyAlignment="1">
      <alignment horizontal="center"/>
    </xf>
    <xf numFmtId="0" fontId="3" fillId="0"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3" xfId="49" xr:uid="{3EC732E6-7D15-469C-A878-CE8F00BCAA29}"/>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48" xr:uid="{4DBFF840-EED7-49A4-A86F-2C7294F78228}"/>
    <cellStyle name="Note 2" xfId="38" xr:uid="{00000000-0005-0000-0000-000026000000}"/>
    <cellStyle name="Output 2" xfId="39" xr:uid="{00000000-0005-0000-0000-000027000000}"/>
    <cellStyle name="Percent 10" xfId="40" xr:uid="{00000000-0005-0000-0000-000028000000}"/>
    <cellStyle name="Percent 2" xfId="41" xr:uid="{00000000-0005-0000-0000-000029000000}"/>
    <cellStyle name="Percent 3" xfId="42" xr:uid="{00000000-0005-0000-0000-00002A000000}"/>
    <cellStyle name="Style1" xfId="43" xr:uid="{00000000-0005-0000-0000-00002B000000}"/>
    <cellStyle name="Style8" xfId="44" xr:uid="{00000000-0005-0000-0000-00002C000000}"/>
    <cellStyle name="Title 2" xfId="45" xr:uid="{00000000-0005-0000-0000-00002D000000}"/>
    <cellStyle name="Total 2" xfId="46" xr:uid="{00000000-0005-0000-0000-00002E000000}"/>
    <cellStyle name="Warning Text 2" xfId="47"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63AD-EB0E-4323-B923-0492AEFBB9C2}">
  <sheetPr>
    <pageSetUpPr fitToPage="1"/>
  </sheetPr>
  <dimension ref="A1:K84"/>
  <sheetViews>
    <sheetView showGridLines="0" tabSelected="1" zoomScaleNormal="100" workbookViewId="0"/>
  </sheetViews>
  <sheetFormatPr defaultColWidth="9.33203125" defaultRowHeight="11.25" x14ac:dyDescent="0.2"/>
  <cols>
    <col min="1" max="1" width="61.6640625" style="109" customWidth="1"/>
    <col min="2" max="2" width="5.83203125" style="109" bestFit="1" customWidth="1"/>
    <col min="3" max="3" width="11.33203125" style="1" bestFit="1" customWidth="1"/>
    <col min="4" max="5" width="10.6640625" style="1" bestFit="1" customWidth="1"/>
    <col min="6" max="7" width="10.6640625" style="1" customWidth="1"/>
    <col min="8" max="8" width="12" style="1" bestFit="1" customWidth="1"/>
    <col min="9" max="9" width="9.83203125" style="10" customWidth="1"/>
    <col min="10" max="10" width="9.33203125" style="10" customWidth="1"/>
    <col min="11" max="16384" width="9.33203125" style="65"/>
  </cols>
  <sheetData>
    <row r="1" spans="1:10" ht="15" x14ac:dyDescent="0.25">
      <c r="A1" s="176" t="s">
        <v>221</v>
      </c>
    </row>
    <row r="2" spans="1:10" customFormat="1" x14ac:dyDescent="0.2">
      <c r="A2" s="198" t="s">
        <v>208</v>
      </c>
      <c r="B2" s="198"/>
      <c r="C2" s="198"/>
      <c r="D2" s="198"/>
      <c r="E2" s="198"/>
      <c r="F2" s="198"/>
      <c r="G2" s="198"/>
      <c r="H2" s="198"/>
      <c r="I2" s="198"/>
      <c r="J2" s="10"/>
    </row>
    <row r="3" spans="1:10" customFormat="1" x14ac:dyDescent="0.2">
      <c r="A3" s="199" t="s">
        <v>202</v>
      </c>
      <c r="B3" s="199"/>
      <c r="C3" s="199"/>
      <c r="D3" s="199"/>
      <c r="E3" s="199"/>
      <c r="F3" s="199"/>
      <c r="G3" s="199"/>
      <c r="H3" s="199"/>
      <c r="I3" s="199"/>
      <c r="J3" s="10"/>
    </row>
    <row r="4" spans="1:10" customFormat="1" ht="6" customHeight="1" x14ac:dyDescent="0.2">
      <c r="A4" s="34"/>
      <c r="B4" s="34"/>
      <c r="C4" s="1"/>
      <c r="D4" s="1"/>
      <c r="E4" s="1"/>
      <c r="F4" s="1"/>
      <c r="G4" s="1"/>
      <c r="H4" s="1"/>
      <c r="I4" s="10"/>
      <c r="J4" s="10"/>
    </row>
    <row r="5" spans="1:10" s="15" customFormat="1" ht="6.75" x14ac:dyDescent="0.15">
      <c r="A5" s="39"/>
      <c r="B5" s="39"/>
      <c r="C5" s="14"/>
      <c r="D5" s="14"/>
      <c r="E5" s="14"/>
      <c r="F5" s="14"/>
      <c r="G5" s="14"/>
      <c r="H5" s="14"/>
      <c r="I5" s="27"/>
      <c r="J5" s="100"/>
    </row>
    <row r="6" spans="1:10" s="3" customFormat="1" x14ac:dyDescent="0.2">
      <c r="A6" s="40"/>
      <c r="B6" s="40"/>
      <c r="C6" s="174" t="s">
        <v>188</v>
      </c>
      <c r="D6" s="200" t="s">
        <v>241</v>
      </c>
      <c r="E6" s="200"/>
      <c r="F6" s="200"/>
      <c r="G6" s="200"/>
      <c r="H6" s="200"/>
      <c r="I6" s="200"/>
      <c r="J6" s="101"/>
    </row>
    <row r="7" spans="1:10" s="3" customFormat="1" x14ac:dyDescent="0.2">
      <c r="A7" s="40"/>
      <c r="B7" s="40"/>
      <c r="C7" s="6"/>
      <c r="D7" s="6" t="s">
        <v>7</v>
      </c>
      <c r="E7" s="11" t="s">
        <v>2</v>
      </c>
      <c r="F7" s="11" t="s">
        <v>242</v>
      </c>
      <c r="G7" s="11" t="s">
        <v>243</v>
      </c>
      <c r="H7" s="124"/>
      <c r="I7" s="28" t="s">
        <v>6</v>
      </c>
      <c r="J7" s="28"/>
    </row>
    <row r="8" spans="1:10" s="3" customFormat="1" ht="15" customHeight="1" x14ac:dyDescent="0.2">
      <c r="A8" s="40"/>
      <c r="B8" s="172" t="s">
        <v>111</v>
      </c>
      <c r="C8" s="116" t="s">
        <v>183</v>
      </c>
      <c r="D8" s="6" t="s">
        <v>8</v>
      </c>
      <c r="E8" s="6" t="s">
        <v>9</v>
      </c>
      <c r="F8" s="6" t="s">
        <v>9</v>
      </c>
      <c r="G8" s="6" t="s">
        <v>244</v>
      </c>
      <c r="H8" s="138" t="s">
        <v>1</v>
      </c>
      <c r="I8" s="29" t="s">
        <v>245</v>
      </c>
      <c r="J8" s="29"/>
    </row>
    <row r="9" spans="1:10" s="3" customFormat="1" x14ac:dyDescent="0.2">
      <c r="A9" s="40"/>
      <c r="B9" s="40"/>
      <c r="C9" s="6" t="s">
        <v>0</v>
      </c>
      <c r="D9" s="6" t="s">
        <v>0</v>
      </c>
      <c r="E9" s="6" t="s">
        <v>0</v>
      </c>
      <c r="F9" s="6" t="s">
        <v>0</v>
      </c>
      <c r="G9" s="6" t="s">
        <v>0</v>
      </c>
      <c r="H9" s="124" t="s">
        <v>0</v>
      </c>
      <c r="I9" s="30" t="s">
        <v>0</v>
      </c>
      <c r="J9" s="30"/>
    </row>
    <row r="10" spans="1:10" s="3" customFormat="1" x14ac:dyDescent="0.2">
      <c r="A10" s="40"/>
      <c r="B10" s="40"/>
      <c r="C10" s="6"/>
      <c r="D10" s="7" t="s">
        <v>3</v>
      </c>
      <c r="E10" s="7" t="s">
        <v>4</v>
      </c>
      <c r="F10" s="7" t="s">
        <v>5</v>
      </c>
      <c r="G10" s="7" t="s">
        <v>246</v>
      </c>
      <c r="H10" s="125" t="s">
        <v>247</v>
      </c>
      <c r="I10" s="31" t="s">
        <v>248</v>
      </c>
      <c r="J10" s="31"/>
    </row>
    <row r="11" spans="1:10" s="3" customFormat="1" x14ac:dyDescent="0.2">
      <c r="A11" s="35" t="s">
        <v>116</v>
      </c>
      <c r="B11" s="40"/>
      <c r="C11" s="6"/>
      <c r="D11" s="7"/>
      <c r="E11" s="7"/>
      <c r="F11" s="7"/>
      <c r="G11" s="7"/>
      <c r="H11" s="8"/>
      <c r="I11" s="31"/>
      <c r="J11" s="31"/>
    </row>
    <row r="12" spans="1:10" s="3" customFormat="1" ht="3" customHeight="1" x14ac:dyDescent="0.2">
      <c r="A12" s="40"/>
      <c r="B12" s="40"/>
      <c r="C12" s="6"/>
      <c r="D12" s="7"/>
      <c r="E12" s="7"/>
      <c r="F12" s="7"/>
      <c r="G12" s="7"/>
      <c r="H12" s="8"/>
      <c r="I12" s="31"/>
      <c r="J12" s="31"/>
    </row>
    <row r="13" spans="1:10" customFormat="1" x14ac:dyDescent="0.2">
      <c r="A13" s="34" t="s">
        <v>10</v>
      </c>
      <c r="B13" s="172"/>
      <c r="C13" s="1"/>
      <c r="D13" s="1"/>
      <c r="E13" s="1"/>
      <c r="F13" s="1"/>
      <c r="G13" s="1"/>
      <c r="H13" s="2"/>
      <c r="I13" s="5"/>
      <c r="J13" s="5"/>
    </row>
    <row r="14" spans="1:10" customFormat="1" x14ac:dyDescent="0.2">
      <c r="A14" s="34" t="s">
        <v>249</v>
      </c>
      <c r="B14" s="172"/>
      <c r="C14" s="16">
        <v>9055.0860000000011</v>
      </c>
      <c r="D14" s="83">
        <v>8782.3379999999997</v>
      </c>
      <c r="E14" s="133">
        <v>9306.0389999999989</v>
      </c>
      <c r="F14" s="133">
        <v>9530.1419999999998</v>
      </c>
      <c r="G14" s="133">
        <v>10113.001</v>
      </c>
      <c r="H14" s="118">
        <v>10153.493</v>
      </c>
      <c r="I14" s="22">
        <v>40.492000000000189</v>
      </c>
      <c r="J14" s="22"/>
    </row>
    <row r="15" spans="1:10" customFormat="1" x14ac:dyDescent="0.2">
      <c r="A15" s="34" t="s">
        <v>11</v>
      </c>
      <c r="B15" s="62"/>
      <c r="C15" s="16">
        <v>9378.8790000000008</v>
      </c>
      <c r="D15" s="83">
        <v>8860.5460000000003</v>
      </c>
      <c r="E15" s="133">
        <v>9199.9989999999998</v>
      </c>
      <c r="F15" s="133">
        <v>9450.6650000000009</v>
      </c>
      <c r="G15" s="133">
        <v>9537.0640000000003</v>
      </c>
      <c r="H15" s="118">
        <v>9420.8019999999997</v>
      </c>
      <c r="I15" s="22">
        <v>-116.26200000000063</v>
      </c>
      <c r="J15" s="22"/>
    </row>
    <row r="16" spans="1:10" customFormat="1" x14ac:dyDescent="0.2">
      <c r="A16" s="34" t="s">
        <v>12</v>
      </c>
      <c r="B16" s="62"/>
      <c r="C16" s="16">
        <v>641.61300000000006</v>
      </c>
      <c r="D16" s="83">
        <v>1025.6659999999999</v>
      </c>
      <c r="E16" s="133">
        <v>1163.875</v>
      </c>
      <c r="F16" s="133">
        <v>1195.268</v>
      </c>
      <c r="G16" s="133">
        <v>1194.5640000000001</v>
      </c>
      <c r="H16" s="118">
        <v>1131.43</v>
      </c>
      <c r="I16" s="22">
        <v>-63.134000000000015</v>
      </c>
      <c r="J16" s="22"/>
    </row>
    <row r="17" spans="1:10" customFormat="1" x14ac:dyDescent="0.2">
      <c r="A17" s="34" t="s">
        <v>250</v>
      </c>
      <c r="B17" s="62"/>
      <c r="C17" s="16">
        <v>2775.6089999999999</v>
      </c>
      <c r="D17" s="83">
        <v>2806.19</v>
      </c>
      <c r="E17" s="133">
        <v>2785.56</v>
      </c>
      <c r="F17" s="133">
        <v>2792.163</v>
      </c>
      <c r="G17" s="133">
        <v>2745.415</v>
      </c>
      <c r="H17" s="118">
        <v>2820.6559999999999</v>
      </c>
      <c r="I17" s="22">
        <v>75.240999999999985</v>
      </c>
      <c r="J17" s="22"/>
    </row>
    <row r="18" spans="1:10" customFormat="1" x14ac:dyDescent="0.2">
      <c r="A18" s="34" t="s">
        <v>161</v>
      </c>
      <c r="B18" s="62"/>
      <c r="C18" s="16">
        <v>123.623</v>
      </c>
      <c r="D18" s="83">
        <v>99.614999999999995</v>
      </c>
      <c r="E18" s="133">
        <v>99.554000000000002</v>
      </c>
      <c r="F18" s="133">
        <v>99.56</v>
      </c>
      <c r="G18" s="133">
        <v>95.513999999999996</v>
      </c>
      <c r="H18" s="118">
        <v>109.82299999999999</v>
      </c>
      <c r="I18" s="22">
        <v>14.308999999999997</v>
      </c>
      <c r="J18" s="22"/>
    </row>
    <row r="19" spans="1:10" customFormat="1" x14ac:dyDescent="0.2">
      <c r="A19" s="34" t="s">
        <v>158</v>
      </c>
      <c r="B19" s="62"/>
      <c r="C19" s="16"/>
      <c r="D19" s="83"/>
      <c r="E19" s="83"/>
      <c r="F19" s="83"/>
      <c r="G19" s="83"/>
      <c r="H19" s="118"/>
      <c r="I19" s="22"/>
      <c r="J19" s="22"/>
    </row>
    <row r="20" spans="1:10" customFormat="1" x14ac:dyDescent="0.2">
      <c r="A20" s="36" t="s">
        <v>162</v>
      </c>
      <c r="B20" s="62"/>
      <c r="C20" s="16">
        <v>391.93200000000002</v>
      </c>
      <c r="D20" s="83">
        <v>2776.203</v>
      </c>
      <c r="E20" s="133">
        <v>2859.8679999999999</v>
      </c>
      <c r="F20" s="133">
        <v>1362.4690000000001</v>
      </c>
      <c r="G20" s="133">
        <v>1359.905</v>
      </c>
      <c r="H20" s="118">
        <v>1362.3989999999999</v>
      </c>
      <c r="I20" s="22">
        <v>2.4939999999999145</v>
      </c>
      <c r="J20" s="22"/>
    </row>
    <row r="21" spans="1:10" customFormat="1" x14ac:dyDescent="0.2">
      <c r="A21" s="36" t="s">
        <v>117</v>
      </c>
      <c r="B21" s="62"/>
      <c r="C21" s="16">
        <v>731.56399999999996</v>
      </c>
      <c r="D21" s="83">
        <v>901.524</v>
      </c>
      <c r="E21" s="133">
        <v>860.95299999999997</v>
      </c>
      <c r="F21" s="133">
        <v>860.95299999999997</v>
      </c>
      <c r="G21" s="133">
        <v>941.61599999999999</v>
      </c>
      <c r="H21" s="118">
        <v>956.27700000000004</v>
      </c>
      <c r="I21" s="22">
        <v>14.661000000000058</v>
      </c>
      <c r="J21" s="22"/>
    </row>
    <row r="22" spans="1:10" customFormat="1" x14ac:dyDescent="0.2">
      <c r="A22" s="34" t="s">
        <v>15</v>
      </c>
      <c r="B22" s="62"/>
      <c r="C22" s="16">
        <v>8449.8130000000001</v>
      </c>
      <c r="D22" s="83">
        <v>8286.6539999999986</v>
      </c>
      <c r="E22" s="133">
        <v>8659.8979999999992</v>
      </c>
      <c r="F22" s="133">
        <v>10733.72</v>
      </c>
      <c r="G22" s="133">
        <v>12146.706</v>
      </c>
      <c r="H22" s="118">
        <v>12180.683999999999</v>
      </c>
      <c r="I22" s="22">
        <v>33.977999999999156</v>
      </c>
      <c r="J22" s="22"/>
    </row>
    <row r="23" spans="1:10" customFormat="1" x14ac:dyDescent="0.2">
      <c r="A23" s="34" t="s">
        <v>16</v>
      </c>
      <c r="B23" s="62"/>
      <c r="C23" s="16">
        <v>614.04300000000148</v>
      </c>
      <c r="D23" s="83">
        <v>600.63999999999942</v>
      </c>
      <c r="E23" s="133">
        <v>597.4829999999929</v>
      </c>
      <c r="F23" s="133">
        <v>597.5089999999982</v>
      </c>
      <c r="G23" s="133">
        <v>2041.2050000000017</v>
      </c>
      <c r="H23" s="118">
        <v>2015.2890000000116</v>
      </c>
      <c r="I23" s="22">
        <v>-25.915999999990163</v>
      </c>
      <c r="J23" s="22"/>
    </row>
    <row r="24" spans="1:10" customFormat="1" x14ac:dyDescent="0.2">
      <c r="A24" s="37" t="s">
        <v>25</v>
      </c>
      <c r="B24" s="62">
        <v>6</v>
      </c>
      <c r="C24" s="32">
        <v>32162.162000000008</v>
      </c>
      <c r="D24" s="22">
        <v>34139.376000000004</v>
      </c>
      <c r="E24" s="134">
        <v>35533.228999999992</v>
      </c>
      <c r="F24" s="134">
        <v>36622.449000000008</v>
      </c>
      <c r="G24" s="134">
        <v>40174.99</v>
      </c>
      <c r="H24" s="119">
        <v>40150.85300000001</v>
      </c>
      <c r="I24" s="22">
        <v>-24.136999999987893</v>
      </c>
      <c r="J24" s="22"/>
    </row>
    <row r="25" spans="1:10" customFormat="1" ht="3" customHeight="1" x14ac:dyDescent="0.2">
      <c r="A25" s="36"/>
      <c r="B25" s="62"/>
      <c r="C25" s="16">
        <v>0</v>
      </c>
      <c r="D25" s="16"/>
      <c r="E25" s="16"/>
      <c r="F25" s="16"/>
      <c r="G25" s="16">
        <v>0</v>
      </c>
      <c r="H25" s="118">
        <v>0</v>
      </c>
      <c r="I25" s="22">
        <v>0</v>
      </c>
      <c r="J25" s="22"/>
    </row>
    <row r="26" spans="1:10" customFormat="1" x14ac:dyDescent="0.2">
      <c r="A26" s="34" t="s">
        <v>26</v>
      </c>
      <c r="B26" s="62"/>
      <c r="C26" s="16"/>
      <c r="D26" s="16"/>
      <c r="E26" s="16"/>
      <c r="F26" s="16"/>
      <c r="G26" s="16"/>
      <c r="H26" s="118"/>
      <c r="I26" s="22"/>
      <c r="J26" s="22"/>
    </row>
    <row r="27" spans="1:10" customFormat="1" x14ac:dyDescent="0.2">
      <c r="A27" s="38" t="s">
        <v>17</v>
      </c>
      <c r="B27" s="62"/>
      <c r="C27" s="16">
        <v>12887.424999999999</v>
      </c>
      <c r="D27" s="83">
        <v>12996.932000000001</v>
      </c>
      <c r="E27" s="133">
        <v>13110.164000000001</v>
      </c>
      <c r="F27" s="133">
        <v>13147.867</v>
      </c>
      <c r="G27" s="133">
        <v>13407.441000000001</v>
      </c>
      <c r="H27" s="118">
        <v>13468.924000000001</v>
      </c>
      <c r="I27" s="22">
        <v>61.483000000000175</v>
      </c>
      <c r="J27" s="22"/>
    </row>
    <row r="28" spans="1:10" customFormat="1" x14ac:dyDescent="0.2">
      <c r="A28" s="38" t="s">
        <v>159</v>
      </c>
      <c r="B28" s="62"/>
      <c r="C28" s="16"/>
      <c r="D28" s="83"/>
      <c r="E28" s="83"/>
      <c r="F28" s="83"/>
      <c r="G28" s="83"/>
      <c r="H28" s="118"/>
      <c r="I28" s="22"/>
      <c r="J28" s="22"/>
    </row>
    <row r="29" spans="1:10" customFormat="1" x14ac:dyDescent="0.2">
      <c r="A29" s="36" t="s">
        <v>160</v>
      </c>
      <c r="B29" s="62"/>
      <c r="C29" s="16">
        <v>1275.6320000000001</v>
      </c>
      <c r="D29" s="83">
        <v>1290.0229999999999</v>
      </c>
      <c r="E29" s="133">
        <v>1301.2470000000001</v>
      </c>
      <c r="F29" s="133">
        <v>1305.0039999999999</v>
      </c>
      <c r="G29" s="133">
        <v>1301.307</v>
      </c>
      <c r="H29" s="118">
        <v>1323.27</v>
      </c>
      <c r="I29" s="22">
        <v>21.962999999999965</v>
      </c>
      <c r="J29" s="22"/>
    </row>
    <row r="30" spans="1:10" customFormat="1" x14ac:dyDescent="0.2">
      <c r="A30" s="36" t="s">
        <v>46</v>
      </c>
      <c r="B30" s="62"/>
      <c r="C30" s="16">
        <v>89.233999999999995</v>
      </c>
      <c r="D30" s="83">
        <v>74.200999999999993</v>
      </c>
      <c r="E30" s="133">
        <v>72.040000000000006</v>
      </c>
      <c r="F30" s="133">
        <v>72.040000000000006</v>
      </c>
      <c r="G30" s="133">
        <v>60.292999999999999</v>
      </c>
      <c r="H30" s="118">
        <v>60.292999999999999</v>
      </c>
      <c r="I30" s="22">
        <v>0</v>
      </c>
      <c r="J30" s="22"/>
    </row>
    <row r="31" spans="1:10" customFormat="1" x14ac:dyDescent="0.2">
      <c r="A31" s="38" t="s">
        <v>47</v>
      </c>
      <c r="B31" s="62"/>
      <c r="C31" s="16">
        <v>400.863</v>
      </c>
      <c r="D31" s="83">
        <v>359.78199999999998</v>
      </c>
      <c r="E31" s="133">
        <v>361.04300000000001</v>
      </c>
      <c r="F31" s="133">
        <v>361.053</v>
      </c>
      <c r="G31" s="133">
        <v>366.28</v>
      </c>
      <c r="H31" s="118">
        <v>422.28800000000001</v>
      </c>
      <c r="I31" s="22">
        <v>56.008000000000038</v>
      </c>
      <c r="J31" s="22"/>
    </row>
    <row r="32" spans="1:10" customFormat="1" x14ac:dyDescent="0.2">
      <c r="A32" s="38" t="s">
        <v>18</v>
      </c>
      <c r="B32" s="62">
        <v>7</v>
      </c>
      <c r="C32" s="16">
        <v>1750.846</v>
      </c>
      <c r="D32" s="83">
        <v>1853.8389999999999</v>
      </c>
      <c r="E32" s="133">
        <v>1823.306</v>
      </c>
      <c r="F32" s="133">
        <v>1823.306</v>
      </c>
      <c r="G32" s="133">
        <v>1807.7439999999999</v>
      </c>
      <c r="H32" s="118">
        <v>1740.9570000000001</v>
      </c>
      <c r="I32" s="22">
        <v>-66.786999999999807</v>
      </c>
      <c r="J32" s="22"/>
    </row>
    <row r="33" spans="1:10" customFormat="1" x14ac:dyDescent="0.2">
      <c r="A33" s="38" t="s">
        <v>19</v>
      </c>
      <c r="B33" s="62"/>
      <c r="C33" s="16">
        <v>2589.748</v>
      </c>
      <c r="D33" s="83">
        <v>2631.9470000000001</v>
      </c>
      <c r="E33" s="133">
        <v>2681.8069999999998</v>
      </c>
      <c r="F33" s="133">
        <v>2690.5279999999998</v>
      </c>
      <c r="G33" s="133">
        <v>2664.6849999999999</v>
      </c>
      <c r="H33" s="118">
        <v>2686.1120000000001</v>
      </c>
      <c r="I33" s="22">
        <v>21.427000000000135</v>
      </c>
      <c r="J33" s="22"/>
    </row>
    <row r="34" spans="1:10" customFormat="1" x14ac:dyDescent="0.2">
      <c r="A34" s="38" t="s">
        <v>20</v>
      </c>
      <c r="B34" s="62">
        <v>8</v>
      </c>
      <c r="C34" s="16">
        <v>5390.5989999999993</v>
      </c>
      <c r="D34" s="83">
        <v>5722.6489999999985</v>
      </c>
      <c r="E34" s="133">
        <v>5760.7930000000006</v>
      </c>
      <c r="F34" s="133">
        <v>5762.4419999999991</v>
      </c>
      <c r="G34" s="133">
        <v>5549.2720000000018</v>
      </c>
      <c r="H34" s="118">
        <v>5602.1180000000004</v>
      </c>
      <c r="I34" s="22">
        <v>52.845999999998639</v>
      </c>
      <c r="J34" s="22"/>
    </row>
    <row r="35" spans="1:10" customFormat="1" x14ac:dyDescent="0.2">
      <c r="A35" s="34" t="s">
        <v>179</v>
      </c>
      <c r="B35" s="62">
        <v>9</v>
      </c>
      <c r="C35" s="16"/>
      <c r="D35" s="83"/>
      <c r="E35" s="83"/>
      <c r="F35" s="83"/>
      <c r="G35" s="83"/>
      <c r="H35" s="118"/>
      <c r="I35" s="22"/>
      <c r="J35" s="22"/>
    </row>
    <row r="36" spans="1:10" customFormat="1" x14ac:dyDescent="0.2">
      <c r="A36" s="36" t="s">
        <v>180</v>
      </c>
      <c r="B36" s="62"/>
      <c r="C36" s="16">
        <v>141.57599999999999</v>
      </c>
      <c r="D36" s="83">
        <v>145.06899999999999</v>
      </c>
      <c r="E36" s="133">
        <v>136.9</v>
      </c>
      <c r="F36" s="133">
        <v>136.9</v>
      </c>
      <c r="G36" s="133">
        <v>133.90299999999999</v>
      </c>
      <c r="H36" s="118">
        <v>133.792</v>
      </c>
      <c r="I36" s="22">
        <v>0</v>
      </c>
      <c r="J36" s="22"/>
    </row>
    <row r="37" spans="1:10" customFormat="1" x14ac:dyDescent="0.2">
      <c r="A37" s="36" t="s">
        <v>21</v>
      </c>
      <c r="B37" s="62"/>
      <c r="C37" s="16">
        <v>736.75299999999993</v>
      </c>
      <c r="D37" s="83">
        <v>663.51400000000001</v>
      </c>
      <c r="E37" s="133">
        <v>655.83299999999997</v>
      </c>
      <c r="F37" s="133">
        <v>655.298</v>
      </c>
      <c r="G37" s="133">
        <v>650.63400000000001</v>
      </c>
      <c r="H37" s="118">
        <v>653.851</v>
      </c>
      <c r="I37" s="22">
        <v>3.2169999999999845</v>
      </c>
      <c r="J37" s="22"/>
    </row>
    <row r="38" spans="1:10" customFormat="1" x14ac:dyDescent="0.2">
      <c r="A38" s="34" t="s">
        <v>22</v>
      </c>
      <c r="B38" s="62">
        <v>10</v>
      </c>
      <c r="C38" s="16">
        <v>5002.8980000000074</v>
      </c>
      <c r="D38" s="83">
        <v>6665.4040000000023</v>
      </c>
      <c r="E38" s="133">
        <v>6846.4229999999943</v>
      </c>
      <c r="F38" s="133">
        <v>6820.4370000000008</v>
      </c>
      <c r="G38" s="133">
        <v>7922.9589999999798</v>
      </c>
      <c r="H38" s="118">
        <v>7457.8959999999943</v>
      </c>
      <c r="I38" s="22">
        <v>-465.06299999998555</v>
      </c>
      <c r="J38" s="22"/>
    </row>
    <row r="39" spans="1:10" customFormat="1" x14ac:dyDescent="0.2">
      <c r="A39" s="34" t="s">
        <v>23</v>
      </c>
      <c r="B39" s="62">
        <v>10</v>
      </c>
      <c r="C39" s="16">
        <v>227.56800000000001</v>
      </c>
      <c r="D39" s="83">
        <v>531.83300000000008</v>
      </c>
      <c r="E39" s="133">
        <v>621.77700000000004</v>
      </c>
      <c r="F39" s="133">
        <v>723.97400000000005</v>
      </c>
      <c r="G39" s="133">
        <v>685.13099999999997</v>
      </c>
      <c r="H39" s="118">
        <v>763.03500000000008</v>
      </c>
      <c r="I39" s="22">
        <v>77.90400000000011</v>
      </c>
      <c r="J39" s="22"/>
    </row>
    <row r="40" spans="1:10" customFormat="1" x14ac:dyDescent="0.2">
      <c r="A40" s="37" t="s">
        <v>25</v>
      </c>
      <c r="B40" s="62"/>
      <c r="C40" s="32">
        <v>30493.142000000007</v>
      </c>
      <c r="D40" s="22">
        <v>32935.192999999999</v>
      </c>
      <c r="E40" s="134">
        <v>33371.332999999999</v>
      </c>
      <c r="F40" s="134">
        <v>33498.849000000002</v>
      </c>
      <c r="G40" s="134">
        <v>34549.648999999983</v>
      </c>
      <c r="H40" s="119">
        <v>34312.536</v>
      </c>
      <c r="I40" s="22">
        <v>-237.112999999983</v>
      </c>
      <c r="J40" s="22"/>
    </row>
    <row r="41" spans="1:10" customFormat="1" ht="3" customHeight="1" x14ac:dyDescent="0.2">
      <c r="A41" s="36"/>
      <c r="B41" s="62"/>
      <c r="C41" s="16"/>
      <c r="D41" s="16"/>
      <c r="E41" s="16">
        <v>0</v>
      </c>
      <c r="F41" s="16">
        <v>0</v>
      </c>
      <c r="G41" s="16"/>
      <c r="H41" s="118"/>
      <c r="I41" s="22">
        <v>0</v>
      </c>
      <c r="J41" s="22"/>
    </row>
    <row r="42" spans="1:10" customFormat="1" ht="14.45" customHeight="1" x14ac:dyDescent="0.2">
      <c r="A42" s="33" t="s">
        <v>251</v>
      </c>
      <c r="B42" s="62">
        <v>4</v>
      </c>
      <c r="C42" s="45">
        <v>1669.0200000000004</v>
      </c>
      <c r="D42" s="25">
        <v>1204.1830000000045</v>
      </c>
      <c r="E42" s="135">
        <v>2161.8959999999934</v>
      </c>
      <c r="F42" s="135">
        <v>3123.6000000000058</v>
      </c>
      <c r="G42" s="135">
        <v>5625.3410000000149</v>
      </c>
      <c r="H42" s="120">
        <v>5838.31700000001</v>
      </c>
      <c r="I42" s="25">
        <v>212.97599999999511</v>
      </c>
      <c r="J42" s="25"/>
    </row>
    <row r="43" spans="1:10" customFormat="1" ht="3" customHeight="1" x14ac:dyDescent="0.2">
      <c r="A43" s="34"/>
      <c r="B43" s="62"/>
      <c r="C43" s="1"/>
      <c r="D43" s="1"/>
      <c r="E43" s="1"/>
      <c r="F43" s="1"/>
      <c r="G43" s="1"/>
      <c r="H43" s="121"/>
      <c r="I43" s="22">
        <v>0</v>
      </c>
      <c r="J43" s="22"/>
    </row>
    <row r="44" spans="1:10" customFormat="1" x14ac:dyDescent="0.2">
      <c r="A44" s="51" t="s">
        <v>174</v>
      </c>
      <c r="B44" s="60"/>
      <c r="C44" s="1"/>
      <c r="D44" s="1"/>
      <c r="E44" s="1"/>
      <c r="F44" s="1"/>
      <c r="G44" s="1"/>
      <c r="H44" s="121"/>
      <c r="I44" s="22"/>
      <c r="J44" s="22"/>
    </row>
    <row r="45" spans="1:10" customFormat="1" x14ac:dyDescent="0.2">
      <c r="A45" s="48" t="s">
        <v>143</v>
      </c>
      <c r="B45" s="60"/>
      <c r="C45" s="16">
        <v>-26.973999999999997</v>
      </c>
      <c r="D45" s="83">
        <v>-17.536000000000001</v>
      </c>
      <c r="E45" s="133">
        <v>-13.222</v>
      </c>
      <c r="F45" s="133">
        <v>-7.8410000000000002</v>
      </c>
      <c r="G45" s="133">
        <v>459.28399999999999</v>
      </c>
      <c r="H45" s="118">
        <v>-173.16499999999999</v>
      </c>
      <c r="I45" s="22">
        <v>-632.44899999999996</v>
      </c>
      <c r="J45" s="22"/>
    </row>
    <row r="46" spans="1:10" customFormat="1" x14ac:dyDescent="0.2">
      <c r="A46" s="161" t="s">
        <v>48</v>
      </c>
      <c r="B46" s="60"/>
      <c r="C46" s="16">
        <v>-126.15900000000001</v>
      </c>
      <c r="D46" s="83">
        <v>-13.923999999999999</v>
      </c>
      <c r="E46" s="133">
        <v>-13.923999999999999</v>
      </c>
      <c r="F46" s="133">
        <v>-13.923999999999999</v>
      </c>
      <c r="G46" s="133">
        <v>-13.837999999999999</v>
      </c>
      <c r="H46" s="118">
        <v>-51.073</v>
      </c>
      <c r="I46" s="22">
        <v>-37.234999999999999</v>
      </c>
      <c r="J46" s="22"/>
    </row>
    <row r="47" spans="1:10" customFormat="1" x14ac:dyDescent="0.2">
      <c r="A47" s="109" t="s">
        <v>178</v>
      </c>
      <c r="B47" s="60"/>
      <c r="C47" s="16">
        <v>-43.879000000007949</v>
      </c>
      <c r="D47" s="139">
        <v>1.4551915228366852E-11</v>
      </c>
      <c r="E47" s="139">
        <v>-1.3869794202037156E-11</v>
      </c>
      <c r="F47" s="139">
        <v>7.1054273576010019E-12</v>
      </c>
      <c r="G47" s="139">
        <v>1.8189894035458565E-12</v>
      </c>
      <c r="H47" s="118">
        <v>9.3609999999971478</v>
      </c>
      <c r="I47" s="22">
        <v>9.3609999999953288</v>
      </c>
      <c r="J47" s="22"/>
    </row>
    <row r="48" spans="1:10" customFormat="1" x14ac:dyDescent="0.2">
      <c r="A48" s="162" t="s">
        <v>49</v>
      </c>
      <c r="B48" s="60"/>
      <c r="C48" s="32">
        <v>-197.01200000000796</v>
      </c>
      <c r="D48" s="22">
        <v>-31.459999999985449</v>
      </c>
      <c r="E48" s="32">
        <v>-27.146000000013871</v>
      </c>
      <c r="F48" s="32">
        <v>-21.764999999992895</v>
      </c>
      <c r="G48" s="32">
        <v>445.44600000000179</v>
      </c>
      <c r="H48" s="119">
        <v>-214.87700000000285</v>
      </c>
      <c r="I48" s="22">
        <v>-660.32300000000464</v>
      </c>
      <c r="J48" s="22"/>
    </row>
    <row r="49" spans="1:10" customFormat="1" ht="3" customHeight="1" x14ac:dyDescent="0.2">
      <c r="A49" s="163"/>
      <c r="B49" s="60"/>
      <c r="C49" s="16"/>
      <c r="D49" s="22"/>
      <c r="E49" s="83">
        <v>0</v>
      </c>
      <c r="F49" s="83">
        <v>0</v>
      </c>
      <c r="G49" s="83"/>
      <c r="H49" s="118"/>
      <c r="I49" s="22">
        <v>0</v>
      </c>
      <c r="J49" s="22"/>
    </row>
    <row r="50" spans="1:10" s="46" customFormat="1" x14ac:dyDescent="0.2">
      <c r="A50" s="164" t="s">
        <v>50</v>
      </c>
      <c r="B50" s="63"/>
      <c r="C50" s="32">
        <v>1472.0079999999925</v>
      </c>
      <c r="D50" s="102">
        <v>1172.7230000000191</v>
      </c>
      <c r="E50" s="102">
        <v>2134.7499999999795</v>
      </c>
      <c r="F50" s="102">
        <v>3101.8350000000128</v>
      </c>
      <c r="G50" s="102">
        <v>6070.7870000000166</v>
      </c>
      <c r="H50" s="122">
        <v>5623.4400000000069</v>
      </c>
      <c r="I50" s="22">
        <v>-447.34700000000976</v>
      </c>
      <c r="J50" s="22"/>
    </row>
    <row r="51" spans="1:10" customFormat="1" ht="3" customHeight="1" x14ac:dyDescent="0.2">
      <c r="A51" s="163"/>
      <c r="B51" s="60"/>
      <c r="C51" s="16"/>
      <c r="D51" s="83"/>
      <c r="E51" s="83"/>
      <c r="F51" s="83"/>
      <c r="G51" s="83"/>
      <c r="H51" s="118"/>
      <c r="I51" s="22">
        <v>0</v>
      </c>
      <c r="J51" s="22"/>
    </row>
    <row r="52" spans="1:10" customFormat="1" x14ac:dyDescent="0.2">
      <c r="A52" s="165" t="s">
        <v>51</v>
      </c>
      <c r="B52" s="60"/>
      <c r="C52" s="45"/>
      <c r="D52" s="18"/>
      <c r="E52" s="18"/>
      <c r="F52" s="18"/>
      <c r="G52" s="18"/>
      <c r="H52" s="120"/>
      <c r="I52" s="22"/>
      <c r="J52" s="22"/>
    </row>
    <row r="53" spans="1:10" customFormat="1" x14ac:dyDescent="0.2">
      <c r="A53" s="165" t="s">
        <v>173</v>
      </c>
      <c r="B53" s="60"/>
      <c r="C53" s="45"/>
      <c r="D53" s="18"/>
      <c r="E53" s="18"/>
      <c r="F53" s="18"/>
      <c r="G53" s="18"/>
      <c r="H53" s="120"/>
      <c r="I53" s="22"/>
      <c r="J53" s="22"/>
    </row>
    <row r="54" spans="1:10" customFormat="1" x14ac:dyDescent="0.2">
      <c r="A54" s="166" t="s">
        <v>52</v>
      </c>
      <c r="B54" s="60"/>
      <c r="C54" s="16">
        <v>391.7960000000021</v>
      </c>
      <c r="D54" s="83">
        <v>67.394999999996799</v>
      </c>
      <c r="E54" s="133">
        <v>55.754000000000815</v>
      </c>
      <c r="F54" s="133">
        <v>71.313000000001921</v>
      </c>
      <c r="G54" s="133">
        <v>-78.211999999999534</v>
      </c>
      <c r="H54" s="118">
        <v>1826.5590000000011</v>
      </c>
      <c r="I54" s="114">
        <v>1904.7710000000006</v>
      </c>
      <c r="J54" s="22"/>
    </row>
    <row r="55" spans="1:10" customFormat="1" x14ac:dyDescent="0.2">
      <c r="A55" s="145" t="s">
        <v>177</v>
      </c>
      <c r="B55" s="60"/>
      <c r="C55" s="16">
        <v>5.2629999999999999</v>
      </c>
      <c r="D55" s="83">
        <v>-207.22800000000001</v>
      </c>
      <c r="E55" s="133">
        <v>-228.41499999999999</v>
      </c>
      <c r="F55" s="133">
        <v>-228.41499999999999</v>
      </c>
      <c r="G55" s="133">
        <v>1062.67</v>
      </c>
      <c r="H55" s="118">
        <v>1072.049</v>
      </c>
      <c r="I55" s="22">
        <v>9.3789999999999054</v>
      </c>
      <c r="J55" s="22"/>
    </row>
    <row r="56" spans="1:10" customFormat="1" x14ac:dyDescent="0.2">
      <c r="A56" s="167" t="s">
        <v>53</v>
      </c>
      <c r="B56" s="60"/>
      <c r="C56" s="139">
        <v>-1.464</v>
      </c>
      <c r="D56" s="83">
        <v>-54.030999999999999</v>
      </c>
      <c r="E56" s="133">
        <v>-45.991999999999997</v>
      </c>
      <c r="F56" s="133">
        <v>-45.991999999999997</v>
      </c>
      <c r="G56" s="133">
        <v>-45.661000000000001</v>
      </c>
      <c r="H56" s="126">
        <v>2.2959999999999998</v>
      </c>
      <c r="I56" s="22">
        <v>47.957000000000001</v>
      </c>
      <c r="J56" s="22"/>
    </row>
    <row r="57" spans="1:10" customFormat="1" x14ac:dyDescent="0.2">
      <c r="A57" s="166" t="s">
        <v>54</v>
      </c>
      <c r="B57" s="60"/>
      <c r="C57" s="16">
        <v>216.65700000000652</v>
      </c>
      <c r="D57" s="83">
        <v>-691.08600000001024</v>
      </c>
      <c r="E57" s="133">
        <v>-815.98199999999633</v>
      </c>
      <c r="F57" s="133">
        <v>681.41899999999441</v>
      </c>
      <c r="G57" s="133">
        <v>1089.7039999999979</v>
      </c>
      <c r="H57" s="118">
        <v>1619.523000000001</v>
      </c>
      <c r="I57" s="22">
        <v>529.81900000000314</v>
      </c>
      <c r="J57" s="22"/>
    </row>
    <row r="58" spans="1:10" customFormat="1" x14ac:dyDescent="0.2">
      <c r="A58" s="161" t="s">
        <v>55</v>
      </c>
      <c r="B58" s="60"/>
      <c r="C58" s="139">
        <v>-239.15</v>
      </c>
      <c r="D58" s="139">
        <v>-4.5474735088646412E-12</v>
      </c>
      <c r="E58" s="115">
        <v>6.5938365878537297E-12</v>
      </c>
      <c r="F58" s="139">
        <v>-5.6274984672199935E-12</v>
      </c>
      <c r="G58" s="139">
        <v>-1.4551915228366852E-11</v>
      </c>
      <c r="H58" s="118">
        <v>0</v>
      </c>
      <c r="I58" s="139">
        <v>4.5474735088646412E-12</v>
      </c>
      <c r="J58" s="22"/>
    </row>
    <row r="59" spans="1:10" customFormat="1" x14ac:dyDescent="0.2">
      <c r="A59" s="165" t="s">
        <v>184</v>
      </c>
      <c r="B59" s="60"/>
      <c r="C59" s="32">
        <v>373.10200000000862</v>
      </c>
      <c r="D59" s="32">
        <v>-884.95000000001801</v>
      </c>
      <c r="E59" s="32">
        <v>-1034.6349999999888</v>
      </c>
      <c r="F59" s="32">
        <v>478.32499999999072</v>
      </c>
      <c r="G59" s="32">
        <v>2028.5009999999838</v>
      </c>
      <c r="H59" s="119">
        <v>4520.4269999999915</v>
      </c>
      <c r="I59" s="22">
        <v>2491.9260000000077</v>
      </c>
      <c r="J59" s="22"/>
    </row>
    <row r="60" spans="1:10" customFormat="1" ht="3" customHeight="1" x14ac:dyDescent="0.2">
      <c r="A60" s="109"/>
      <c r="B60" s="62"/>
      <c r="C60" s="16"/>
      <c r="D60" s="32"/>
      <c r="E60" s="16"/>
      <c r="F60" s="16"/>
      <c r="G60" s="16"/>
      <c r="H60" s="118"/>
      <c r="I60" s="22">
        <v>0</v>
      </c>
      <c r="J60" s="22"/>
    </row>
    <row r="61" spans="1:10" customFormat="1" x14ac:dyDescent="0.2">
      <c r="A61" s="168" t="s">
        <v>252</v>
      </c>
      <c r="B61" s="62">
        <v>4</v>
      </c>
      <c r="C61" s="32">
        <v>1845.110000000001</v>
      </c>
      <c r="D61" s="32">
        <v>287.77300000000105</v>
      </c>
      <c r="E61" s="32">
        <v>1100.1149999999907</v>
      </c>
      <c r="F61" s="32">
        <v>3580.1600000000035</v>
      </c>
      <c r="G61" s="32">
        <v>8099.2880000000005</v>
      </c>
      <c r="H61" s="119">
        <v>10143.866999999998</v>
      </c>
      <c r="I61" s="22">
        <v>2044.5789999999979</v>
      </c>
      <c r="J61" s="22"/>
    </row>
    <row r="62" spans="1:10" customFormat="1" ht="3" customHeight="1" thickBot="1" x14ac:dyDescent="0.25">
      <c r="A62" s="34"/>
      <c r="B62" s="62"/>
      <c r="C62" s="16"/>
      <c r="D62" s="83"/>
      <c r="E62" s="83"/>
      <c r="F62" s="83"/>
      <c r="G62" s="83"/>
      <c r="H62" s="118"/>
      <c r="I62" s="32"/>
      <c r="J62" s="32"/>
    </row>
    <row r="63" spans="1:10" customFormat="1" ht="22.5" customHeight="1" thickBot="1" x14ac:dyDescent="0.25">
      <c r="A63" s="84" t="s">
        <v>56</v>
      </c>
      <c r="B63" s="85"/>
      <c r="C63" s="95"/>
      <c r="D63" s="94"/>
      <c r="E63" s="94"/>
      <c r="F63" s="94"/>
      <c r="G63" s="94"/>
      <c r="H63" s="123"/>
      <c r="I63" s="86"/>
      <c r="J63" s="102"/>
    </row>
    <row r="64" spans="1:10" customFormat="1" ht="3" customHeight="1" x14ac:dyDescent="0.2">
      <c r="A64" s="34"/>
      <c r="B64" s="62"/>
      <c r="C64" s="16"/>
      <c r="D64" s="83"/>
      <c r="E64" s="83"/>
      <c r="F64" s="83"/>
      <c r="G64" s="83"/>
      <c r="H64" s="118"/>
      <c r="I64" s="32"/>
      <c r="J64" s="32"/>
    </row>
    <row r="65" spans="1:10" customFormat="1" x14ac:dyDescent="0.2">
      <c r="A65" s="33" t="s">
        <v>24</v>
      </c>
      <c r="B65" s="62"/>
      <c r="C65" s="45">
        <v>1669.0200000000004</v>
      </c>
      <c r="D65" s="18">
        <v>1204.1830000000045</v>
      </c>
      <c r="E65" s="18">
        <v>2161.8959999999934</v>
      </c>
      <c r="F65" s="18">
        <v>3123.6000000000058</v>
      </c>
      <c r="G65" s="18">
        <v>5625.3410000000149</v>
      </c>
      <c r="H65" s="120">
        <v>5838.31700000001</v>
      </c>
      <c r="I65" s="25">
        <v>212.97599999999511</v>
      </c>
      <c r="J65" s="64"/>
    </row>
    <row r="66" spans="1:10" customFormat="1" ht="3" customHeight="1" x14ac:dyDescent="0.2">
      <c r="A66" s="34"/>
      <c r="B66" s="62"/>
      <c r="C66" s="16"/>
      <c r="D66" s="83"/>
      <c r="E66" s="83"/>
      <c r="F66" s="83"/>
      <c r="G66" s="83"/>
      <c r="H66" s="118"/>
      <c r="I66" s="64"/>
      <c r="J66" s="64"/>
    </row>
    <row r="67" spans="1:10" customFormat="1" x14ac:dyDescent="0.2">
      <c r="A67" s="34" t="s">
        <v>253</v>
      </c>
      <c r="B67" s="62"/>
      <c r="C67" s="16"/>
      <c r="D67" s="83"/>
      <c r="E67" s="83"/>
      <c r="F67" s="83"/>
      <c r="G67" s="83"/>
      <c r="H67" s="118"/>
      <c r="I67" s="32"/>
      <c r="J67" s="32"/>
    </row>
    <row r="68" spans="1:10" customFormat="1" x14ac:dyDescent="0.2">
      <c r="A68" s="47" t="s">
        <v>44</v>
      </c>
      <c r="B68" s="62"/>
      <c r="C68" s="16">
        <v>2553.308</v>
      </c>
      <c r="D68" s="83">
        <v>3013.4939999999997</v>
      </c>
      <c r="E68" s="83">
        <v>3280.8920000000003</v>
      </c>
      <c r="F68" s="83">
        <v>3315.5360000000001</v>
      </c>
      <c r="G68" s="83">
        <v>2687.9860000000003</v>
      </c>
      <c r="H68" s="118">
        <v>2613.7610000000004</v>
      </c>
      <c r="I68" s="22">
        <v>-74.224999999999909</v>
      </c>
      <c r="J68" s="32"/>
    </row>
    <row r="69" spans="1:10" customFormat="1" x14ac:dyDescent="0.2">
      <c r="A69" s="34" t="s">
        <v>57</v>
      </c>
      <c r="B69" s="62"/>
      <c r="C69" s="16">
        <v>37.831999999999994</v>
      </c>
      <c r="D69" s="83">
        <v>21.179999999999993</v>
      </c>
      <c r="E69" s="83">
        <v>47.349000000000004</v>
      </c>
      <c r="F69" s="83">
        <v>47.349000000000004</v>
      </c>
      <c r="G69" s="83">
        <v>63.039000000000001</v>
      </c>
      <c r="H69" s="118">
        <v>70.132999999999996</v>
      </c>
      <c r="I69" s="22">
        <v>7.0939999999999941</v>
      </c>
      <c r="J69" s="32"/>
    </row>
    <row r="70" spans="1:10" customFormat="1" x14ac:dyDescent="0.2">
      <c r="A70" s="41" t="s">
        <v>132</v>
      </c>
      <c r="B70" s="62"/>
      <c r="C70" s="16">
        <v>-14.908999999999651</v>
      </c>
      <c r="D70" s="139">
        <v>-0.11299999999982901</v>
      </c>
      <c r="E70" s="83">
        <v>5.6679999999996653</v>
      </c>
      <c r="F70" s="83">
        <v>5.6679999999996653</v>
      </c>
      <c r="G70" s="83">
        <v>1380.8199999999995</v>
      </c>
      <c r="H70" s="118">
        <v>1336.5230000000001</v>
      </c>
      <c r="I70" s="22">
        <v>-44.296999999999343</v>
      </c>
      <c r="J70" s="32"/>
    </row>
    <row r="71" spans="1:10" customFormat="1" x14ac:dyDescent="0.2">
      <c r="A71" s="35" t="s">
        <v>58</v>
      </c>
      <c r="B71" s="62"/>
      <c r="C71" s="16"/>
      <c r="D71" s="83"/>
      <c r="E71" s="83"/>
      <c r="F71" s="83"/>
      <c r="G71" s="83"/>
      <c r="H71" s="118"/>
      <c r="I71" s="32"/>
      <c r="J71" s="32"/>
    </row>
    <row r="72" spans="1:10" customFormat="1" x14ac:dyDescent="0.2">
      <c r="A72" s="34" t="s">
        <v>28</v>
      </c>
      <c r="B72" s="62"/>
      <c r="C72" s="16">
        <v>1476.3210000000001</v>
      </c>
      <c r="D72" s="83">
        <v>143.17399999999998</v>
      </c>
      <c r="E72" s="83">
        <v>143.17399999999998</v>
      </c>
      <c r="F72" s="83">
        <v>143.17399999999998</v>
      </c>
      <c r="G72" s="83">
        <v>120.949</v>
      </c>
      <c r="H72" s="118">
        <v>90.201999999999998</v>
      </c>
      <c r="I72" s="22">
        <v>-30.747</v>
      </c>
      <c r="J72" s="32"/>
    </row>
    <row r="73" spans="1:10" customFormat="1" x14ac:dyDescent="0.2">
      <c r="A73" s="34" t="s">
        <v>59</v>
      </c>
      <c r="B73" s="62"/>
      <c r="C73" s="16">
        <v>1750.846</v>
      </c>
      <c r="D73" s="83">
        <v>1853.8389999999999</v>
      </c>
      <c r="E73" s="83">
        <v>1823.306</v>
      </c>
      <c r="F73" s="83">
        <v>1823.306</v>
      </c>
      <c r="G73" s="83">
        <v>1807.7439999999999</v>
      </c>
      <c r="H73" s="118">
        <v>1740.9570000000001</v>
      </c>
      <c r="I73" s="22">
        <v>-66.786999999999807</v>
      </c>
      <c r="J73" s="32"/>
    </row>
    <row r="74" spans="1:10" customFormat="1" x14ac:dyDescent="0.2">
      <c r="A74" s="35" t="s">
        <v>60</v>
      </c>
      <c r="B74" s="62"/>
      <c r="C74" s="32">
        <v>-650.93600000000015</v>
      </c>
      <c r="D74" s="22">
        <v>1037.5479999999998</v>
      </c>
      <c r="E74" s="22">
        <v>1367.4290000000001</v>
      </c>
      <c r="F74" s="22">
        <v>1402.0729999999999</v>
      </c>
      <c r="G74" s="22">
        <v>2203.152</v>
      </c>
      <c r="H74" s="119">
        <v>2189.2580000000003</v>
      </c>
      <c r="I74" s="22">
        <v>-13.893999999999778</v>
      </c>
      <c r="J74" s="32"/>
    </row>
    <row r="75" spans="1:10" customFormat="1" ht="3" customHeight="1" x14ac:dyDescent="0.2">
      <c r="A75" s="34"/>
      <c r="B75" s="62"/>
      <c r="C75" s="32"/>
      <c r="D75" s="22">
        <v>0</v>
      </c>
      <c r="E75" s="22">
        <v>0</v>
      </c>
      <c r="F75" s="22">
        <v>0</v>
      </c>
      <c r="G75" s="22"/>
      <c r="H75" s="119"/>
      <c r="I75" s="22">
        <v>0</v>
      </c>
      <c r="J75" s="32"/>
    </row>
    <row r="76" spans="1:10" customFormat="1" x14ac:dyDescent="0.2">
      <c r="A76" s="35" t="s">
        <v>61</v>
      </c>
      <c r="B76" s="62">
        <v>4</v>
      </c>
      <c r="C76" s="32">
        <v>2319.9560000000006</v>
      </c>
      <c r="D76" s="22">
        <v>166.63500000000477</v>
      </c>
      <c r="E76" s="22">
        <v>794.46699999999328</v>
      </c>
      <c r="F76" s="22">
        <v>1721.527000000006</v>
      </c>
      <c r="G76" s="22">
        <v>3422.1890000000149</v>
      </c>
      <c r="H76" s="119">
        <v>3649.0590000000097</v>
      </c>
      <c r="I76" s="22">
        <v>226.86999999999489</v>
      </c>
      <c r="J76" s="32"/>
    </row>
    <row r="77" spans="1:10" customFormat="1" x14ac:dyDescent="0.2">
      <c r="A77" s="34"/>
      <c r="B77" s="34"/>
      <c r="C77" s="44"/>
      <c r="D77" s="20"/>
      <c r="E77" s="20"/>
      <c r="F77" s="20"/>
      <c r="G77" s="20"/>
      <c r="H77" s="44"/>
      <c r="I77" s="22"/>
      <c r="J77" s="22"/>
    </row>
    <row r="80" spans="1:10" x14ac:dyDescent="0.2">
      <c r="A80" s="178" t="s">
        <v>204</v>
      </c>
    </row>
    <row r="81" spans="1:11" x14ac:dyDescent="0.2">
      <c r="A81" s="178" t="s">
        <v>205</v>
      </c>
    </row>
    <row r="82" spans="1:11" s="109" customFormat="1" x14ac:dyDescent="0.2">
      <c r="A82" s="178" t="s">
        <v>206</v>
      </c>
      <c r="C82" s="1"/>
      <c r="D82" s="1"/>
      <c r="E82" s="1"/>
      <c r="F82" s="1"/>
      <c r="G82" s="1"/>
      <c r="H82" s="1"/>
      <c r="I82" s="10"/>
      <c r="J82" s="10"/>
      <c r="K82" s="65"/>
    </row>
    <row r="83" spans="1:11" s="109" customFormat="1" ht="36" x14ac:dyDescent="0.2">
      <c r="A83" s="178" t="s">
        <v>255</v>
      </c>
      <c r="C83" s="1"/>
      <c r="D83" s="1"/>
      <c r="E83" s="1"/>
      <c r="F83" s="1"/>
      <c r="G83" s="1"/>
      <c r="H83" s="1"/>
      <c r="I83" s="10"/>
      <c r="J83" s="10"/>
      <c r="K83" s="65"/>
    </row>
    <row r="84" spans="1:11" s="109" customFormat="1" x14ac:dyDescent="0.2">
      <c r="A84" s="179" t="s">
        <v>207</v>
      </c>
      <c r="C84" s="1"/>
      <c r="D84" s="1"/>
      <c r="E84" s="1"/>
      <c r="F84" s="1"/>
      <c r="G84" s="1"/>
      <c r="H84" s="1"/>
      <c r="I84" s="10"/>
      <c r="J84" s="10"/>
      <c r="K84" s="65"/>
    </row>
  </sheetData>
  <mergeCells count="3">
    <mergeCell ref="A2:I2"/>
    <mergeCell ref="A3:I3"/>
    <mergeCell ref="D6:I6"/>
  </mergeCells>
  <pageMargins left="0.75" right="0.75" top="1" bottom="1" header="0.5" footer="0.5"/>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81"/>
  <sheetViews>
    <sheetView showGridLines="0" zoomScaleNormal="100" workbookViewId="0"/>
  </sheetViews>
  <sheetFormatPr defaultRowHeight="11.25" x14ac:dyDescent="0.2"/>
  <cols>
    <col min="1" max="1" width="51.83203125" style="34" customWidth="1"/>
    <col min="2" max="2" width="9.83203125" style="34" customWidth="1"/>
    <col min="3" max="3" width="5.83203125" style="34" customWidth="1"/>
    <col min="4" max="11" width="9.83203125" customWidth="1"/>
  </cols>
  <sheetData>
    <row r="1" spans="1:11" ht="15" x14ac:dyDescent="0.25">
      <c r="A1" s="176" t="s">
        <v>228</v>
      </c>
    </row>
    <row r="2" spans="1:11" x14ac:dyDescent="0.2">
      <c r="A2" s="204" t="s">
        <v>203</v>
      </c>
      <c r="B2" s="204"/>
      <c r="C2" s="204"/>
      <c r="D2" s="204"/>
      <c r="E2" s="204"/>
      <c r="F2" s="204"/>
      <c r="G2" s="204"/>
      <c r="H2" s="204"/>
      <c r="I2" s="204"/>
      <c r="J2" s="204"/>
      <c r="K2" s="10"/>
    </row>
    <row r="3" spans="1:11" x14ac:dyDescent="0.2">
      <c r="A3" s="199" t="s">
        <v>201</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43"/>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130</v>
      </c>
      <c r="B11" s="35"/>
      <c r="C11" s="35"/>
      <c r="D11" s="6"/>
      <c r="E11" s="7"/>
      <c r="F11" s="7"/>
      <c r="G11" s="7"/>
      <c r="H11" s="7"/>
      <c r="I11" s="8"/>
      <c r="J11" s="31"/>
      <c r="K11" s="31"/>
    </row>
    <row r="12" spans="1:11" ht="2.1" customHeight="1" x14ac:dyDescent="0.2">
      <c r="A12" s="40"/>
      <c r="B12" s="40"/>
      <c r="C12" s="40"/>
      <c r="D12" s="6"/>
      <c r="E12" s="7"/>
      <c r="F12" s="7"/>
      <c r="G12" s="7"/>
      <c r="H12" s="7"/>
      <c r="I12" s="8"/>
      <c r="J12" s="31"/>
      <c r="K12" s="31"/>
    </row>
    <row r="13" spans="1:11" x14ac:dyDescent="0.2">
      <c r="A13" s="51" t="s">
        <v>123</v>
      </c>
      <c r="B13" s="51"/>
      <c r="C13" s="51"/>
      <c r="D13" s="20"/>
      <c r="E13" s="20"/>
      <c r="F13" s="20"/>
      <c r="G13" s="20"/>
      <c r="H13" s="20"/>
      <c r="I13" s="21"/>
      <c r="J13" s="22"/>
      <c r="K13" s="22"/>
    </row>
    <row r="14" spans="1:11" x14ac:dyDescent="0.2">
      <c r="A14" s="43" t="s">
        <v>40</v>
      </c>
      <c r="B14" s="43"/>
      <c r="C14" s="43"/>
      <c r="D14" s="136">
        <v>2507.4380000000001</v>
      </c>
      <c r="E14" s="133">
        <v>3594.846</v>
      </c>
      <c r="F14" s="133">
        <v>3639.1259999999997</v>
      </c>
      <c r="G14" s="133">
        <v>3679.5819999999999</v>
      </c>
      <c r="H14" s="133">
        <v>3482.4370000000004</v>
      </c>
      <c r="I14" s="17">
        <v>3490.645</v>
      </c>
      <c r="J14" s="22">
        <v>8.2079999999996289</v>
      </c>
      <c r="K14" s="22"/>
    </row>
    <row r="15" spans="1:11" x14ac:dyDescent="0.2">
      <c r="A15" s="43" t="s">
        <v>39</v>
      </c>
      <c r="B15" s="43"/>
      <c r="C15" s="43"/>
      <c r="D15" s="136">
        <v>25129.748</v>
      </c>
      <c r="E15" s="133">
        <v>26101.526000000002</v>
      </c>
      <c r="F15" s="133">
        <v>25687.581999999999</v>
      </c>
      <c r="G15" s="133">
        <v>25257.198</v>
      </c>
      <c r="H15" s="133">
        <v>25887.873</v>
      </c>
      <c r="I15" s="17">
        <v>26107.155999999999</v>
      </c>
      <c r="J15" s="22">
        <v>219.28299999999945</v>
      </c>
      <c r="K15" s="22"/>
    </row>
    <row r="16" spans="1:11" x14ac:dyDescent="0.2">
      <c r="A16" s="43" t="s">
        <v>89</v>
      </c>
      <c r="B16" s="43"/>
      <c r="C16" s="43"/>
      <c r="D16" s="136">
        <v>129.33000000000001</v>
      </c>
      <c r="E16" s="133">
        <v>120.622</v>
      </c>
      <c r="F16" s="133">
        <v>120.622</v>
      </c>
      <c r="G16" s="133">
        <v>120.872</v>
      </c>
      <c r="H16" s="133">
        <v>80.768000000000001</v>
      </c>
      <c r="I16" s="17">
        <v>82.632000000000005</v>
      </c>
      <c r="J16" s="22">
        <v>1.8640000000000043</v>
      </c>
      <c r="K16" s="22"/>
    </row>
    <row r="17" spans="1:11" x14ac:dyDescent="0.2">
      <c r="A17" s="43" t="s">
        <v>90</v>
      </c>
      <c r="B17" s="43"/>
      <c r="C17" s="43"/>
      <c r="D17" s="136">
        <v>60.656999999999996</v>
      </c>
      <c r="E17" s="133">
        <v>63.075000000000003</v>
      </c>
      <c r="F17" s="133">
        <v>62.707999999999998</v>
      </c>
      <c r="G17" s="133">
        <v>62.707999999999998</v>
      </c>
      <c r="H17" s="133">
        <v>62.707999999999998</v>
      </c>
      <c r="I17" s="17">
        <v>62.707999999999998</v>
      </c>
      <c r="J17" s="22">
        <v>0</v>
      </c>
      <c r="K17" s="22"/>
    </row>
    <row r="18" spans="1:11" x14ac:dyDescent="0.2">
      <c r="A18" s="43" t="s">
        <v>27</v>
      </c>
      <c r="B18" s="43"/>
      <c r="C18" s="43"/>
      <c r="D18" s="136">
        <v>1361.3550000000005</v>
      </c>
      <c r="E18" s="133">
        <v>1032.9259999999995</v>
      </c>
      <c r="F18" s="133">
        <v>1037.9319999999989</v>
      </c>
      <c r="G18" s="133">
        <v>1037.6819999999989</v>
      </c>
      <c r="H18" s="133">
        <v>1455.0939999999996</v>
      </c>
      <c r="I18" s="17">
        <v>1456.6700000000021</v>
      </c>
      <c r="J18" s="22">
        <v>1.5760000000025229</v>
      </c>
      <c r="K18" s="22"/>
    </row>
    <row r="19" spans="1:11" s="5" customFormat="1" x14ac:dyDescent="0.2">
      <c r="A19" s="51" t="s">
        <v>124</v>
      </c>
      <c r="B19" s="51"/>
      <c r="C19" s="51"/>
      <c r="D19" s="134">
        <v>29188.528000000002</v>
      </c>
      <c r="E19" s="22">
        <v>30912.995000000003</v>
      </c>
      <c r="F19" s="22">
        <v>30547.969999999994</v>
      </c>
      <c r="G19" s="22">
        <v>30158.041999999994</v>
      </c>
      <c r="H19" s="22">
        <v>30968.880000000001</v>
      </c>
      <c r="I19" s="23">
        <v>31199.811000000002</v>
      </c>
      <c r="J19" s="22">
        <v>230.93100000000049</v>
      </c>
      <c r="K19" s="22"/>
    </row>
    <row r="20" spans="1:11" ht="3" customHeight="1" x14ac:dyDescent="0.2">
      <c r="A20" s="43"/>
      <c r="B20" s="43"/>
      <c r="C20" s="43"/>
      <c r="D20" s="16"/>
      <c r="E20" s="22">
        <v>0</v>
      </c>
      <c r="F20" s="22"/>
      <c r="G20" s="22"/>
      <c r="H20" s="22"/>
      <c r="I20" s="17"/>
      <c r="J20" s="22"/>
      <c r="K20" s="22"/>
    </row>
    <row r="21" spans="1:11" x14ac:dyDescent="0.2">
      <c r="A21" s="51" t="s">
        <v>129</v>
      </c>
      <c r="B21" s="51"/>
      <c r="C21" s="51"/>
      <c r="D21" s="16"/>
      <c r="E21" s="83"/>
      <c r="F21" s="83"/>
      <c r="G21" s="83"/>
      <c r="H21" s="83"/>
      <c r="I21" s="17"/>
      <c r="J21" s="22"/>
      <c r="K21" s="22"/>
    </row>
    <row r="22" spans="1:11" x14ac:dyDescent="0.2">
      <c r="A22" s="43" t="s">
        <v>91</v>
      </c>
      <c r="B22" s="43"/>
      <c r="C22" s="43"/>
      <c r="D22" s="136">
        <v>-1183.674</v>
      </c>
      <c r="E22" s="133">
        <v>-1433.463</v>
      </c>
      <c r="F22" s="133">
        <v>-1494.51</v>
      </c>
      <c r="G22" s="133">
        <v>-1492.7940000000001</v>
      </c>
      <c r="H22" s="133">
        <v>-1425.0360000000001</v>
      </c>
      <c r="I22" s="17">
        <v>-1257.2090000000001</v>
      </c>
      <c r="J22" s="22">
        <v>167.827</v>
      </c>
      <c r="K22" s="22"/>
    </row>
    <row r="23" spans="1:11" x14ac:dyDescent="0.2">
      <c r="A23" s="43" t="s">
        <v>142</v>
      </c>
      <c r="B23" s="43"/>
      <c r="C23" s="43"/>
      <c r="D23" s="136">
        <v>-19601.669000000002</v>
      </c>
      <c r="E23" s="133">
        <v>-20972.778999999999</v>
      </c>
      <c r="F23" s="133">
        <v>-20543.435000000001</v>
      </c>
      <c r="G23" s="133">
        <v>-20091.258000000002</v>
      </c>
      <c r="H23" s="133">
        <v>-20208.324000000001</v>
      </c>
      <c r="I23" s="17">
        <v>-20397.269</v>
      </c>
      <c r="J23" s="22">
        <v>-188.94499999999971</v>
      </c>
      <c r="K23" s="22"/>
    </row>
    <row r="24" spans="1:11" x14ac:dyDescent="0.2">
      <c r="A24" s="43" t="s">
        <v>42</v>
      </c>
      <c r="B24" s="43"/>
      <c r="C24" s="43"/>
      <c r="D24" s="136">
        <v>-689.05700000000002</v>
      </c>
      <c r="E24" s="133">
        <v>-598.91600000000005</v>
      </c>
      <c r="F24" s="133">
        <v>-566.04999999999995</v>
      </c>
      <c r="G24" s="133">
        <v>-590.96799999999996</v>
      </c>
      <c r="H24" s="133">
        <v>-556.23599999999999</v>
      </c>
      <c r="I24" s="17">
        <v>-575.50300000000004</v>
      </c>
      <c r="J24" s="22">
        <v>-19.267000000000053</v>
      </c>
      <c r="K24" s="22"/>
    </row>
    <row r="25" spans="1:11" x14ac:dyDescent="0.2">
      <c r="A25" s="43" t="s">
        <v>41</v>
      </c>
      <c r="B25" s="43"/>
      <c r="C25" s="43"/>
      <c r="D25" s="136">
        <v>-707.71500000000003</v>
      </c>
      <c r="E25" s="133">
        <v>-731.11300000000006</v>
      </c>
      <c r="F25" s="133">
        <v>-768.91300000000001</v>
      </c>
      <c r="G25" s="133">
        <v>-811.48500000000001</v>
      </c>
      <c r="H25" s="133">
        <v>-776.55700000000002</v>
      </c>
      <c r="I25" s="17">
        <v>-705.98800000000006</v>
      </c>
      <c r="J25" s="22">
        <v>70.56899999999996</v>
      </c>
      <c r="K25" s="22"/>
    </row>
    <row r="26" spans="1:11" x14ac:dyDescent="0.2">
      <c r="A26" s="43" t="s">
        <v>138</v>
      </c>
      <c r="B26" s="43"/>
      <c r="C26" s="43"/>
      <c r="D26" s="136">
        <v>-613.92599999999993</v>
      </c>
      <c r="E26" s="133">
        <v>-763.96900000000005</v>
      </c>
      <c r="F26" s="133">
        <v>-683.48500000000013</v>
      </c>
      <c r="G26" s="133">
        <v>-683.4849999999999</v>
      </c>
      <c r="H26" s="133">
        <v>-684.21800000000007</v>
      </c>
      <c r="I26" s="17">
        <v>-683.12699999999995</v>
      </c>
      <c r="J26" s="22">
        <v>1.0910000000001219</v>
      </c>
      <c r="K26" s="22"/>
    </row>
    <row r="27" spans="1:11" x14ac:dyDescent="0.2">
      <c r="A27" s="43" t="s">
        <v>43</v>
      </c>
      <c r="B27" s="43"/>
      <c r="C27" s="43"/>
      <c r="D27" s="136">
        <v>-3628.1999999999994</v>
      </c>
      <c r="E27" s="133">
        <v>-4116.775999999998</v>
      </c>
      <c r="F27" s="133">
        <v>-4118.2350000000006</v>
      </c>
      <c r="G27" s="133">
        <v>-4107.7480000000032</v>
      </c>
      <c r="H27" s="133">
        <v>-4664.6130000000003</v>
      </c>
      <c r="I27" s="17">
        <v>-4209.983000000002</v>
      </c>
      <c r="J27" s="22">
        <v>454.62999999999829</v>
      </c>
      <c r="K27" s="22"/>
    </row>
    <row r="28" spans="1:11" s="5" customFormat="1" x14ac:dyDescent="0.2">
      <c r="A28" s="51" t="s">
        <v>126</v>
      </c>
      <c r="B28" s="51"/>
      <c r="C28" s="51"/>
      <c r="D28" s="134">
        <v>-26424.241000000002</v>
      </c>
      <c r="E28" s="22">
        <v>-28617.016</v>
      </c>
      <c r="F28" s="22">
        <v>-28174.628000000001</v>
      </c>
      <c r="G28" s="22">
        <v>-27777.738000000008</v>
      </c>
      <c r="H28" s="22">
        <v>-28314.984000000004</v>
      </c>
      <c r="I28" s="23">
        <v>-27829.079000000005</v>
      </c>
      <c r="J28" s="22">
        <v>485.90499999999884</v>
      </c>
      <c r="K28" s="22"/>
    </row>
    <row r="29" spans="1:11" ht="3" customHeight="1" x14ac:dyDescent="0.2">
      <c r="A29" s="43"/>
      <c r="B29" s="43"/>
      <c r="C29" s="43"/>
      <c r="D29" s="16"/>
      <c r="E29" s="22"/>
      <c r="F29" s="22"/>
      <c r="G29" s="22"/>
      <c r="H29" s="22"/>
      <c r="I29" s="17"/>
      <c r="J29" s="22"/>
      <c r="K29" s="22"/>
    </row>
    <row r="30" spans="1:11" s="24" customFormat="1" x14ac:dyDescent="0.2">
      <c r="A30" s="51" t="s">
        <v>92</v>
      </c>
      <c r="B30" s="51"/>
      <c r="C30" s="51"/>
      <c r="D30" s="134">
        <v>2764.2870000000003</v>
      </c>
      <c r="E30" s="22">
        <v>2295.979000000003</v>
      </c>
      <c r="F30" s="22">
        <v>2373.3419999999933</v>
      </c>
      <c r="G30" s="22">
        <v>2380.3039999999855</v>
      </c>
      <c r="H30" s="22">
        <v>2653.895999999997</v>
      </c>
      <c r="I30" s="23">
        <v>3370.7319999999963</v>
      </c>
      <c r="J30" s="22">
        <v>716.83599999999933</v>
      </c>
      <c r="K30" s="22"/>
    </row>
    <row r="31" spans="1:11" s="24" customFormat="1" ht="3" customHeight="1" x14ac:dyDescent="0.2">
      <c r="A31" s="51"/>
      <c r="B31" s="51"/>
      <c r="C31" s="51"/>
      <c r="D31" s="64"/>
      <c r="E31" s="22"/>
      <c r="F31" s="22"/>
      <c r="G31" s="22"/>
      <c r="H31" s="22"/>
      <c r="I31" s="26"/>
      <c r="J31" s="22"/>
      <c r="K31" s="22"/>
    </row>
    <row r="32" spans="1:11" s="24" customFormat="1" x14ac:dyDescent="0.2">
      <c r="A32" s="51" t="s">
        <v>131</v>
      </c>
      <c r="B32" s="51"/>
      <c r="C32" s="51"/>
      <c r="D32" s="64"/>
      <c r="E32" s="25"/>
      <c r="F32" s="25"/>
      <c r="G32" s="25"/>
      <c r="H32" s="25"/>
      <c r="I32" s="26"/>
      <c r="J32" s="22"/>
      <c r="K32" s="22"/>
    </row>
    <row r="33" spans="1:11" ht="2.1" customHeight="1" x14ac:dyDescent="0.2">
      <c r="A33" s="43"/>
      <c r="B33" s="43"/>
      <c r="C33" s="43"/>
      <c r="D33" s="16"/>
      <c r="E33" s="25"/>
      <c r="F33" s="25"/>
      <c r="G33" s="25"/>
      <c r="H33" s="25"/>
      <c r="I33" s="17"/>
      <c r="J33" s="22"/>
      <c r="K33" s="22"/>
    </row>
    <row r="34" spans="1:11" ht="10.5" customHeight="1" x14ac:dyDescent="0.2">
      <c r="A34" s="51" t="s">
        <v>93</v>
      </c>
      <c r="B34" s="51"/>
      <c r="C34" s="51"/>
      <c r="D34" s="1"/>
      <c r="E34" s="83"/>
      <c r="F34" s="83"/>
      <c r="G34" s="83"/>
      <c r="H34" s="83"/>
      <c r="I34" s="2"/>
      <c r="J34" s="22"/>
      <c r="K34" s="22"/>
    </row>
    <row r="35" spans="1:11" x14ac:dyDescent="0.2">
      <c r="A35" s="43" t="s">
        <v>44</v>
      </c>
      <c r="B35" s="43"/>
      <c r="C35" s="43"/>
      <c r="D35" s="136">
        <v>-2682.7200000000003</v>
      </c>
      <c r="E35" s="133">
        <v>-4593.4120000000003</v>
      </c>
      <c r="F35" s="133">
        <v>-4344.4069999999992</v>
      </c>
      <c r="G35" s="133">
        <v>-4337.9749999999995</v>
      </c>
      <c r="H35" s="133">
        <v>-3299.5440000000003</v>
      </c>
      <c r="I35" s="17">
        <v>-3223.5780000000009</v>
      </c>
      <c r="J35" s="22">
        <v>75.96599999999944</v>
      </c>
      <c r="K35" s="22"/>
    </row>
    <row r="36" spans="1:11" x14ac:dyDescent="0.2">
      <c r="A36" s="43" t="s">
        <v>28</v>
      </c>
      <c r="B36" s="43"/>
      <c r="C36" s="43"/>
      <c r="D36" s="136">
        <v>310.52800000000002</v>
      </c>
      <c r="E36" s="133">
        <v>408.41</v>
      </c>
      <c r="F36" s="133">
        <v>433.66900000000004</v>
      </c>
      <c r="G36" s="133">
        <v>433.66900000000004</v>
      </c>
      <c r="H36" s="133">
        <v>469.43799999999999</v>
      </c>
      <c r="I36" s="17">
        <v>433.78100000000001</v>
      </c>
      <c r="J36" s="22">
        <v>-35.656999999999982</v>
      </c>
      <c r="K36" s="22"/>
    </row>
    <row r="37" spans="1:11" s="5" customFormat="1" x14ac:dyDescent="0.2">
      <c r="A37" s="51" t="s">
        <v>94</v>
      </c>
      <c r="B37" s="51"/>
      <c r="C37" s="51"/>
      <c r="D37" s="134">
        <v>-2372.192</v>
      </c>
      <c r="E37" s="22">
        <v>-4185.0020000000004</v>
      </c>
      <c r="F37" s="22">
        <v>-3910.7379999999994</v>
      </c>
      <c r="G37" s="22">
        <v>-3904.3059999999996</v>
      </c>
      <c r="H37" s="22">
        <v>-2830.1060000000002</v>
      </c>
      <c r="I37" s="23">
        <v>-2789.7970000000009</v>
      </c>
      <c r="J37" s="22">
        <v>40.308999999999287</v>
      </c>
      <c r="K37" s="22"/>
    </row>
    <row r="38" spans="1:11" ht="3" customHeight="1" x14ac:dyDescent="0.2">
      <c r="A38" s="43"/>
      <c r="B38" s="43"/>
      <c r="C38" s="43"/>
      <c r="D38" s="16"/>
      <c r="E38" s="22"/>
      <c r="F38" s="22"/>
      <c r="G38" s="22"/>
      <c r="H38" s="22"/>
      <c r="I38" s="17"/>
      <c r="J38" s="22"/>
      <c r="K38" s="22"/>
    </row>
    <row r="39" spans="1:11" x14ac:dyDescent="0.2">
      <c r="A39" s="51" t="s">
        <v>95</v>
      </c>
      <c r="B39" s="51"/>
      <c r="C39" s="51"/>
      <c r="D39" s="16"/>
      <c r="E39" s="83"/>
      <c r="F39" s="83"/>
      <c r="G39" s="83"/>
      <c r="H39" s="83"/>
      <c r="I39" s="17"/>
      <c r="J39" s="22"/>
      <c r="K39" s="22"/>
    </row>
    <row r="40" spans="1:11" x14ac:dyDescent="0.2">
      <c r="A40" s="51" t="s">
        <v>123</v>
      </c>
      <c r="B40" s="51"/>
      <c r="C40" s="51"/>
      <c r="D40" s="16"/>
      <c r="E40" s="83"/>
      <c r="F40" s="83"/>
      <c r="G40" s="83"/>
      <c r="H40" s="83"/>
      <c r="I40" s="17"/>
      <c r="J40" s="22"/>
      <c r="K40" s="22"/>
    </row>
    <row r="41" spans="1:11" x14ac:dyDescent="0.2">
      <c r="A41" s="43" t="s">
        <v>96</v>
      </c>
      <c r="B41" s="43"/>
      <c r="C41" s="43"/>
      <c r="D41" s="136">
        <v>0</v>
      </c>
      <c r="E41" s="133">
        <v>0</v>
      </c>
      <c r="F41" s="133">
        <v>0</v>
      </c>
      <c r="G41" s="133">
        <v>0</v>
      </c>
      <c r="H41" s="133">
        <v>0</v>
      </c>
      <c r="I41" s="17">
        <v>0</v>
      </c>
      <c r="J41" s="22">
        <v>0</v>
      </c>
      <c r="K41" s="22"/>
    </row>
    <row r="42" spans="1:11" x14ac:dyDescent="0.2">
      <c r="A42" s="43" t="s">
        <v>97</v>
      </c>
      <c r="B42" s="43"/>
      <c r="C42" s="43"/>
      <c r="D42" s="136">
        <v>73.881</v>
      </c>
      <c r="E42" s="133">
        <v>66.55</v>
      </c>
      <c r="F42" s="133">
        <v>54.28</v>
      </c>
      <c r="G42" s="133">
        <v>54.28</v>
      </c>
      <c r="H42" s="133">
        <v>45.551000000000002</v>
      </c>
      <c r="I42" s="17">
        <v>3.3050000000000068</v>
      </c>
      <c r="J42" s="22">
        <v>-42.245999999999995</v>
      </c>
      <c r="K42" s="22"/>
    </row>
    <row r="43" spans="1:11" x14ac:dyDescent="0.2">
      <c r="A43" s="51" t="s">
        <v>129</v>
      </c>
      <c r="B43" s="51"/>
      <c r="C43" s="51"/>
      <c r="D43" s="16"/>
      <c r="E43" s="83"/>
      <c r="F43" s="83"/>
      <c r="G43" s="83"/>
      <c r="H43" s="83"/>
      <c r="I43" s="17"/>
      <c r="J43" s="22"/>
      <c r="K43" s="22"/>
    </row>
    <row r="44" spans="1:11" x14ac:dyDescent="0.2">
      <c r="A44" s="43" t="s">
        <v>96</v>
      </c>
      <c r="B44" s="43"/>
      <c r="C44" s="43"/>
      <c r="D44" s="136">
        <v>-21.405000000000001</v>
      </c>
      <c r="E44" s="133">
        <v>-22.094999999999999</v>
      </c>
      <c r="F44" s="133">
        <v>-22.960999999999999</v>
      </c>
      <c r="G44" s="133">
        <v>-22.960999999999999</v>
      </c>
      <c r="H44" s="133">
        <v>-6.2670000000000003</v>
      </c>
      <c r="I44" s="17">
        <v>-17.555</v>
      </c>
      <c r="J44" s="22">
        <v>-11.288</v>
      </c>
      <c r="K44" s="22"/>
    </row>
    <row r="45" spans="1:11" x14ac:dyDescent="0.2">
      <c r="A45" s="43" t="s">
        <v>97</v>
      </c>
      <c r="B45" s="43"/>
      <c r="C45" s="43"/>
      <c r="D45" s="136">
        <v>-29.524000000000001</v>
      </c>
      <c r="E45" s="133">
        <v>-23.312999999999999</v>
      </c>
      <c r="F45" s="133">
        <v>-33.945999999999998</v>
      </c>
      <c r="G45" s="133">
        <v>-33.945999999999998</v>
      </c>
      <c r="H45" s="133">
        <v>-51.698</v>
      </c>
      <c r="I45" s="17">
        <v>-100.00700000000001</v>
      </c>
      <c r="J45" s="22">
        <v>-48.309000000000005</v>
      </c>
      <c r="K45" s="22"/>
    </row>
    <row r="46" spans="1:11" s="5" customFormat="1" x14ac:dyDescent="0.2">
      <c r="A46" s="51" t="s">
        <v>98</v>
      </c>
      <c r="B46" s="51"/>
      <c r="C46" s="51"/>
      <c r="D46" s="134">
        <v>22.951999999999998</v>
      </c>
      <c r="E46" s="134">
        <v>21.141999999999999</v>
      </c>
      <c r="F46" s="134">
        <v>-2.6269999999999953</v>
      </c>
      <c r="G46" s="134">
        <v>-2.6269999999999953</v>
      </c>
      <c r="H46" s="134">
        <v>-12.414000000000001</v>
      </c>
      <c r="I46" s="23">
        <v>-114.25700000000001</v>
      </c>
      <c r="J46" s="22">
        <v>-101.843</v>
      </c>
      <c r="K46" s="22"/>
    </row>
    <row r="47" spans="1:11" ht="3" customHeight="1" x14ac:dyDescent="0.2">
      <c r="A47" s="43"/>
      <c r="B47" s="43"/>
      <c r="C47" s="43"/>
      <c r="D47" s="16"/>
      <c r="E47" s="133"/>
      <c r="F47" s="22"/>
      <c r="G47" s="22"/>
      <c r="H47" s="22"/>
      <c r="I47" s="17"/>
      <c r="J47" s="22"/>
      <c r="K47" s="22"/>
    </row>
    <row r="48" spans="1:11" s="24" customFormat="1" x14ac:dyDescent="0.2">
      <c r="A48" s="51" t="s">
        <v>99</v>
      </c>
      <c r="B48" s="51"/>
      <c r="C48" s="51"/>
      <c r="D48" s="134">
        <v>-2349.2399999999998</v>
      </c>
      <c r="E48" s="32">
        <v>-4163.8600000000006</v>
      </c>
      <c r="F48" s="22">
        <v>-3913.3649999999993</v>
      </c>
      <c r="G48" s="22">
        <v>-3906.9329999999995</v>
      </c>
      <c r="H48" s="22">
        <v>-2842.5200000000004</v>
      </c>
      <c r="I48" s="23">
        <v>-2904.054000000001</v>
      </c>
      <c r="J48" s="22">
        <v>-61.53400000000056</v>
      </c>
      <c r="K48" s="22"/>
    </row>
    <row r="49" spans="1:11" ht="3" customHeight="1" x14ac:dyDescent="0.2">
      <c r="A49" s="43"/>
      <c r="B49" s="43"/>
      <c r="C49" s="43"/>
      <c r="D49" s="16"/>
      <c r="E49" s="22"/>
      <c r="F49" s="22"/>
      <c r="G49" s="22"/>
      <c r="H49" s="22"/>
      <c r="I49" s="17"/>
      <c r="J49" s="22"/>
      <c r="K49" s="22"/>
    </row>
    <row r="50" spans="1:11" x14ac:dyDescent="0.2">
      <c r="A50" s="51" t="s">
        <v>128</v>
      </c>
      <c r="B50" s="51"/>
      <c r="C50" s="51"/>
      <c r="D50" s="16"/>
      <c r="E50" s="83"/>
      <c r="F50" s="83"/>
      <c r="G50" s="83"/>
      <c r="H50" s="83"/>
      <c r="I50" s="17"/>
      <c r="J50" s="22"/>
      <c r="K50" s="22"/>
    </row>
    <row r="51" spans="1:11" ht="2.1" customHeight="1" x14ac:dyDescent="0.2">
      <c r="A51" s="43"/>
      <c r="B51" s="43"/>
      <c r="C51" s="43"/>
      <c r="D51" s="16"/>
      <c r="E51" s="83"/>
      <c r="F51" s="83"/>
      <c r="G51" s="83">
        <v>0</v>
      </c>
      <c r="H51" s="83"/>
      <c r="I51" s="17"/>
      <c r="J51" s="22"/>
      <c r="K51" s="22"/>
    </row>
    <row r="52" spans="1:11" x14ac:dyDescent="0.2">
      <c r="A52" s="51" t="s">
        <v>123</v>
      </c>
      <c r="B52" s="51"/>
      <c r="C52" s="51"/>
      <c r="D52" s="16"/>
      <c r="E52" s="83"/>
      <c r="F52" s="83"/>
      <c r="G52" s="83"/>
      <c r="H52" s="83"/>
      <c r="I52" s="17"/>
      <c r="J52" s="22"/>
      <c r="K52" s="22"/>
    </row>
    <row r="53" spans="1:11" x14ac:dyDescent="0.2">
      <c r="A53" s="43" t="s">
        <v>35</v>
      </c>
      <c r="B53" s="43"/>
      <c r="C53" s="43"/>
      <c r="D53" s="136">
        <v>0</v>
      </c>
      <c r="E53" s="133">
        <v>0</v>
      </c>
      <c r="F53" s="133">
        <v>0</v>
      </c>
      <c r="G53" s="133">
        <v>0</v>
      </c>
      <c r="H53" s="133">
        <v>0</v>
      </c>
      <c r="I53" s="17">
        <v>0</v>
      </c>
      <c r="J53" s="22">
        <v>0</v>
      </c>
      <c r="K53" s="22"/>
    </row>
    <row r="54" spans="1:11" x14ac:dyDescent="0.2">
      <c r="A54" s="43" t="s">
        <v>36</v>
      </c>
      <c r="B54" s="43"/>
      <c r="C54" s="43"/>
      <c r="D54" s="136">
        <v>7014.0410000000002</v>
      </c>
      <c r="E54" s="133">
        <v>6790.5469999999996</v>
      </c>
      <c r="F54" s="133">
        <v>6846.8729999999996</v>
      </c>
      <c r="G54" s="133">
        <v>6688.0420000000004</v>
      </c>
      <c r="H54" s="133">
        <v>5267.37</v>
      </c>
      <c r="I54" s="17">
        <v>4321.7759999999998</v>
      </c>
      <c r="J54" s="22">
        <v>-945.59400000000005</v>
      </c>
      <c r="K54" s="22"/>
    </row>
    <row r="55" spans="1:11" x14ac:dyDescent="0.2">
      <c r="A55" s="43" t="s">
        <v>100</v>
      </c>
      <c r="B55" s="43"/>
      <c r="C55" s="43"/>
      <c r="D55" s="136">
        <v>0</v>
      </c>
      <c r="E55" s="133">
        <v>0</v>
      </c>
      <c r="F55" s="133">
        <v>0</v>
      </c>
      <c r="G55" s="133">
        <v>0</v>
      </c>
      <c r="H55" s="133">
        <v>0</v>
      </c>
      <c r="I55" s="17">
        <v>0</v>
      </c>
      <c r="J55" s="22">
        <v>0</v>
      </c>
      <c r="K55" s="22"/>
    </row>
    <row r="56" spans="1:11" x14ac:dyDescent="0.2">
      <c r="A56" s="43" t="s">
        <v>101</v>
      </c>
      <c r="B56" s="43"/>
      <c r="C56" s="43"/>
      <c r="D56" s="136">
        <v>902.01800000000003</v>
      </c>
      <c r="E56" s="133">
        <v>1917.9939999999999</v>
      </c>
      <c r="F56" s="133">
        <v>1726.4079999999999</v>
      </c>
      <c r="G56" s="133">
        <v>1650.424</v>
      </c>
      <c r="H56" s="133">
        <v>1288.097</v>
      </c>
      <c r="I56" s="17">
        <v>1305.0309999999999</v>
      </c>
      <c r="J56" s="22">
        <v>16.933999999999969</v>
      </c>
      <c r="K56" s="22"/>
    </row>
    <row r="57" spans="1:11" s="5" customFormat="1" x14ac:dyDescent="0.2">
      <c r="A57" s="51" t="s">
        <v>124</v>
      </c>
      <c r="B57" s="51"/>
      <c r="C57" s="51"/>
      <c r="D57" s="134">
        <v>7916.0590000000002</v>
      </c>
      <c r="E57" s="22">
        <v>8708.5409999999993</v>
      </c>
      <c r="F57" s="22">
        <v>8573.280999999999</v>
      </c>
      <c r="G57" s="22">
        <v>8338.4660000000003</v>
      </c>
      <c r="H57" s="22">
        <v>6555.4669999999996</v>
      </c>
      <c r="I57" s="23">
        <v>5626.8069999999998</v>
      </c>
      <c r="J57" s="22">
        <v>-928.65999999999985</v>
      </c>
      <c r="K57" s="22"/>
    </row>
    <row r="58" spans="1:11" s="5" customFormat="1" ht="3" customHeight="1" x14ac:dyDescent="0.2">
      <c r="A58" s="51"/>
      <c r="B58" s="51"/>
      <c r="C58" s="51"/>
      <c r="D58" s="32"/>
      <c r="E58" s="22"/>
      <c r="F58" s="22"/>
      <c r="G58" s="22"/>
      <c r="H58" s="22"/>
      <c r="I58" s="23"/>
      <c r="J58" s="22"/>
      <c r="K58" s="22"/>
    </row>
    <row r="59" spans="1:11" s="5" customFormat="1" x14ac:dyDescent="0.2">
      <c r="A59" s="51" t="s">
        <v>129</v>
      </c>
      <c r="B59" s="51"/>
      <c r="C59" s="51"/>
      <c r="D59" s="32"/>
      <c r="E59" s="22"/>
      <c r="F59" s="22"/>
      <c r="G59" s="22"/>
      <c r="H59" s="22"/>
      <c r="I59" s="23"/>
      <c r="J59" s="22"/>
      <c r="K59" s="22"/>
    </row>
    <row r="60" spans="1:11" s="5" customFormat="1" x14ac:dyDescent="0.2">
      <c r="A60" s="50" t="s">
        <v>102</v>
      </c>
      <c r="B60" s="50"/>
      <c r="C60" s="50"/>
      <c r="D60" s="136">
        <v>-17.006</v>
      </c>
      <c r="E60" s="133">
        <v>-17.327000000000002</v>
      </c>
      <c r="F60" s="133">
        <v>-17.327000000000002</v>
      </c>
      <c r="G60" s="133">
        <v>-17.327000000000002</v>
      </c>
      <c r="H60" s="133">
        <v>-17.327000000000002</v>
      </c>
      <c r="I60" s="17">
        <v>-17.327000000000002</v>
      </c>
      <c r="J60" s="22">
        <v>0</v>
      </c>
      <c r="K60" s="22"/>
    </row>
    <row r="61" spans="1:11" s="5" customFormat="1" x14ac:dyDescent="0.2">
      <c r="A61" s="50" t="s">
        <v>103</v>
      </c>
      <c r="B61" s="50"/>
      <c r="C61" s="50"/>
      <c r="D61" s="136">
        <v>-6564.9650000000001</v>
      </c>
      <c r="E61" s="133">
        <v>-5682.3429999999998</v>
      </c>
      <c r="F61" s="133">
        <v>-5727.4979999999996</v>
      </c>
      <c r="G61" s="133">
        <v>-5727.4980000000005</v>
      </c>
      <c r="H61" s="133">
        <v>-5306.2479999999996</v>
      </c>
      <c r="I61" s="17">
        <v>-4365.16</v>
      </c>
      <c r="J61" s="22">
        <v>941.08799999999974</v>
      </c>
      <c r="K61" s="22"/>
    </row>
    <row r="62" spans="1:11" s="5" customFormat="1" x14ac:dyDescent="0.2">
      <c r="A62" s="50" t="s">
        <v>104</v>
      </c>
      <c r="B62" s="50"/>
      <c r="C62" s="50"/>
      <c r="D62" s="136">
        <v>0</v>
      </c>
      <c r="E62" s="133">
        <v>0</v>
      </c>
      <c r="F62" s="133">
        <v>0</v>
      </c>
      <c r="G62" s="133">
        <v>0</v>
      </c>
      <c r="H62" s="133">
        <v>0</v>
      </c>
      <c r="I62" s="17">
        <v>0</v>
      </c>
      <c r="J62" s="22">
        <v>0</v>
      </c>
      <c r="K62" s="22"/>
    </row>
    <row r="63" spans="1:11" s="5" customFormat="1" x14ac:dyDescent="0.2">
      <c r="A63" s="50" t="s">
        <v>105</v>
      </c>
      <c r="B63" s="50"/>
      <c r="C63" s="50"/>
      <c r="D63" s="136">
        <v>-172.05699999999831</v>
      </c>
      <c r="E63" s="133">
        <v>-175.95300000000498</v>
      </c>
      <c r="F63" s="133">
        <v>-175.26399999999944</v>
      </c>
      <c r="G63" s="133">
        <v>-175.26399999999285</v>
      </c>
      <c r="H63" s="133">
        <v>-186.8929999999973</v>
      </c>
      <c r="I63" s="17">
        <v>-230.24300000000039</v>
      </c>
      <c r="J63" s="22">
        <v>-43.350000000003092</v>
      </c>
      <c r="K63" s="22"/>
    </row>
    <row r="64" spans="1:11" s="5" customFormat="1" x14ac:dyDescent="0.2">
      <c r="A64" s="50" t="s">
        <v>137</v>
      </c>
      <c r="B64" s="50"/>
      <c r="C64" s="50"/>
      <c r="D64" s="136">
        <v>-162.499</v>
      </c>
      <c r="E64" s="133">
        <v>-2203.634</v>
      </c>
      <c r="F64" s="133">
        <v>-2348.0859999999998</v>
      </c>
      <c r="G64" s="133">
        <v>-1328.3150000000001</v>
      </c>
      <c r="H64" s="133">
        <v>-1338.5519999999999</v>
      </c>
      <c r="I64" s="17">
        <v>-1341.0450000000001</v>
      </c>
      <c r="J64" s="22">
        <v>-2.4930000000001655</v>
      </c>
      <c r="K64" s="22"/>
    </row>
    <row r="65" spans="1:11" s="5" customFormat="1" x14ac:dyDescent="0.2">
      <c r="A65" s="51" t="s">
        <v>126</v>
      </c>
      <c r="B65" s="51"/>
      <c r="C65" s="51"/>
      <c r="D65" s="134">
        <v>-6916.5269999999982</v>
      </c>
      <c r="E65" s="22">
        <v>-8079.2570000000051</v>
      </c>
      <c r="F65" s="22">
        <v>-8268.1749999999993</v>
      </c>
      <c r="G65" s="22">
        <v>-7248.4039999999932</v>
      </c>
      <c r="H65" s="22">
        <v>-6849.0199999999968</v>
      </c>
      <c r="I65" s="23">
        <v>-5953.7750000000005</v>
      </c>
      <c r="J65" s="22">
        <v>895.24499999999625</v>
      </c>
      <c r="K65" s="22"/>
    </row>
    <row r="66" spans="1:11" s="5" customFormat="1" ht="3" customHeight="1" x14ac:dyDescent="0.2">
      <c r="A66" s="51"/>
      <c r="B66" s="51"/>
      <c r="C66" s="51"/>
      <c r="D66" s="32"/>
      <c r="E66" s="22"/>
      <c r="F66" s="22"/>
      <c r="G66" s="22"/>
      <c r="H66" s="22"/>
      <c r="I66" s="23"/>
      <c r="J66" s="22"/>
      <c r="K66" s="22"/>
    </row>
    <row r="67" spans="1:11" s="5" customFormat="1" x14ac:dyDescent="0.2">
      <c r="A67" s="51" t="s">
        <v>107</v>
      </c>
      <c r="B67" s="51"/>
      <c r="C67" s="51"/>
      <c r="D67" s="134">
        <v>999.53200000000197</v>
      </c>
      <c r="E67" s="32">
        <v>629.28399999999419</v>
      </c>
      <c r="F67" s="22">
        <v>305.10599999999977</v>
      </c>
      <c r="G67" s="22">
        <v>1090.0620000000072</v>
      </c>
      <c r="H67" s="22">
        <v>-293.55299999999716</v>
      </c>
      <c r="I67" s="23">
        <v>-326.96800000000076</v>
      </c>
      <c r="J67" s="22">
        <v>-33.415000000003602</v>
      </c>
      <c r="K67" s="22"/>
    </row>
    <row r="68" spans="1:11" s="5" customFormat="1" ht="3" customHeight="1" x14ac:dyDescent="0.2">
      <c r="A68" s="51"/>
      <c r="B68" s="51"/>
      <c r="C68" s="51"/>
      <c r="D68" s="32"/>
      <c r="E68" s="22"/>
      <c r="F68" s="22"/>
      <c r="G68" s="22"/>
      <c r="H68" s="22"/>
      <c r="I68" s="23"/>
      <c r="J68" s="22"/>
      <c r="K68" s="22"/>
    </row>
    <row r="69" spans="1:11" s="5" customFormat="1" x14ac:dyDescent="0.2">
      <c r="A69" s="42" t="s">
        <v>108</v>
      </c>
      <c r="B69" s="42"/>
      <c r="C69" s="42"/>
      <c r="D69" s="135">
        <v>1414.5790000000025</v>
      </c>
      <c r="E69" s="18">
        <v>-1238.5970000000034</v>
      </c>
      <c r="F69" s="18">
        <v>-1234.9170000000063</v>
      </c>
      <c r="G69" s="18">
        <v>-436.56700000000683</v>
      </c>
      <c r="H69" s="18">
        <v>-482.17700000000059</v>
      </c>
      <c r="I69" s="19">
        <v>139.70999999999458</v>
      </c>
      <c r="J69" s="25">
        <v>621.88699999999517</v>
      </c>
      <c r="K69" s="25"/>
    </row>
    <row r="70" spans="1:11" s="5" customFormat="1" x14ac:dyDescent="0.2">
      <c r="A70" s="43" t="s">
        <v>168</v>
      </c>
      <c r="B70" s="43"/>
      <c r="C70" s="43"/>
      <c r="D70" s="136">
        <v>1818.234000000002</v>
      </c>
      <c r="E70" s="133">
        <v>3232.8130000000101</v>
      </c>
      <c r="F70" s="133">
        <v>3232.8130000000046</v>
      </c>
      <c r="G70" s="133">
        <v>3232.8130000000046</v>
      </c>
      <c r="H70" s="133">
        <v>3232.8130000000046</v>
      </c>
      <c r="I70" s="17">
        <v>3232.8130000000046</v>
      </c>
      <c r="J70" s="22">
        <v>0</v>
      </c>
      <c r="K70" s="22"/>
    </row>
    <row r="71" spans="1:11" x14ac:dyDescent="0.2">
      <c r="A71" s="43" t="s">
        <v>169</v>
      </c>
      <c r="B71" s="43"/>
      <c r="C71" s="43"/>
      <c r="D71" s="136">
        <v>3232.8130000000046</v>
      </c>
      <c r="E71" s="133">
        <v>1994.2160000000067</v>
      </c>
      <c r="F71" s="133">
        <v>1997.8959999999984</v>
      </c>
      <c r="G71" s="133">
        <v>2796.2459999999978</v>
      </c>
      <c r="H71" s="133">
        <v>2750.6360000000041</v>
      </c>
      <c r="I71" s="17">
        <v>3372.5229999999992</v>
      </c>
      <c r="J71" s="22">
        <v>621.88699999999517</v>
      </c>
      <c r="K71" s="22"/>
    </row>
    <row r="72" spans="1:11" ht="3" customHeight="1" thickBot="1" x14ac:dyDescent="0.25">
      <c r="A72" s="50"/>
      <c r="B72" s="50"/>
      <c r="C72" s="50"/>
      <c r="D72" s="1"/>
      <c r="E72" s="3"/>
      <c r="F72" s="3"/>
      <c r="G72" s="3"/>
      <c r="H72" s="3"/>
      <c r="I72" s="2"/>
      <c r="J72" s="5"/>
      <c r="K72" s="5"/>
    </row>
    <row r="73" spans="1:11" ht="15" customHeight="1" thickBot="1" x14ac:dyDescent="0.25">
      <c r="A73" s="87" t="s">
        <v>56</v>
      </c>
      <c r="B73" s="87"/>
      <c r="C73" s="87"/>
      <c r="D73" s="99"/>
      <c r="E73" s="97"/>
      <c r="F73" s="97"/>
      <c r="G73" s="97"/>
      <c r="H73" s="97"/>
      <c r="I73" s="98"/>
      <c r="J73" s="91"/>
      <c r="K73" s="103"/>
    </row>
    <row r="74" spans="1:11" ht="3" customHeight="1" x14ac:dyDescent="0.2">
      <c r="A74" s="43"/>
      <c r="B74" s="43"/>
      <c r="C74" s="43"/>
      <c r="D74" s="1"/>
      <c r="E74" s="3"/>
      <c r="F74" s="3"/>
      <c r="G74" s="3"/>
      <c r="H74" s="3"/>
      <c r="I74" s="2"/>
      <c r="J74" s="5"/>
      <c r="K74" s="5"/>
    </row>
    <row r="75" spans="1:11" x14ac:dyDescent="0.2">
      <c r="A75" s="43" t="s">
        <v>45</v>
      </c>
      <c r="B75" s="43"/>
      <c r="C75" s="43"/>
      <c r="D75" s="136">
        <v>2764.2870000000003</v>
      </c>
      <c r="E75" s="133">
        <v>2295.979000000003</v>
      </c>
      <c r="F75" s="133">
        <v>2373.3419999999933</v>
      </c>
      <c r="G75" s="133">
        <v>2380.3039999999855</v>
      </c>
      <c r="H75" s="133">
        <v>2653.895999999997</v>
      </c>
      <c r="I75" s="17">
        <v>3370.7319999999963</v>
      </c>
      <c r="J75" s="22">
        <v>716.83599999999933</v>
      </c>
      <c r="K75" s="22"/>
    </row>
    <row r="76" spans="1:11" x14ac:dyDescent="0.2">
      <c r="A76" s="43" t="s">
        <v>109</v>
      </c>
      <c r="B76" s="43"/>
      <c r="C76" s="43"/>
      <c r="D76" s="136">
        <v>-2372.192</v>
      </c>
      <c r="E76" s="133">
        <v>-4185.0020000000004</v>
      </c>
      <c r="F76" s="133">
        <v>-3910.7379999999994</v>
      </c>
      <c r="G76" s="133">
        <v>-3904.3059999999996</v>
      </c>
      <c r="H76" s="133">
        <v>-2830.1060000000002</v>
      </c>
      <c r="I76" s="17">
        <v>-2789.7970000000009</v>
      </c>
      <c r="J76" s="22">
        <v>40.308999999999287</v>
      </c>
      <c r="K76" s="22"/>
    </row>
    <row r="77" spans="1:11" x14ac:dyDescent="0.2">
      <c r="A77" s="43" t="s">
        <v>137</v>
      </c>
      <c r="B77" s="43"/>
      <c r="C77" s="43"/>
      <c r="D77" s="136">
        <v>-162.499</v>
      </c>
      <c r="E77" s="133">
        <v>-2203.634</v>
      </c>
      <c r="F77" s="133">
        <v>-2348.0859999999998</v>
      </c>
      <c r="G77" s="133">
        <v>-1328.3150000000001</v>
      </c>
      <c r="H77" s="133">
        <v>-1338.5519999999999</v>
      </c>
      <c r="I77" s="17">
        <v>-1341.0450000000001</v>
      </c>
      <c r="J77" s="22">
        <v>-2.4930000000001655</v>
      </c>
      <c r="K77" s="22"/>
    </row>
    <row r="78" spans="1:11" x14ac:dyDescent="0.2">
      <c r="A78" s="42" t="s">
        <v>110</v>
      </c>
      <c r="B78" s="42"/>
      <c r="C78" s="60"/>
      <c r="D78" s="135">
        <v>229.59600000000026</v>
      </c>
      <c r="E78" s="45">
        <v>-4092.6569999999974</v>
      </c>
      <c r="F78" s="18">
        <v>-3885.4820000000059</v>
      </c>
      <c r="G78" s="18">
        <v>-2852.3170000000141</v>
      </c>
      <c r="H78" s="18">
        <v>-1514.7620000000031</v>
      </c>
      <c r="I78" s="19">
        <v>-760.11000000000467</v>
      </c>
      <c r="J78" s="25">
        <v>754.65199999999845</v>
      </c>
      <c r="K78" s="25"/>
    </row>
    <row r="79" spans="1:11" ht="0.75" customHeight="1" x14ac:dyDescent="0.2">
      <c r="A79" s="43"/>
      <c r="B79" s="43"/>
      <c r="C79" s="43"/>
      <c r="J79" s="5"/>
      <c r="K79" s="5"/>
    </row>
    <row r="80" spans="1:11" ht="5.25" customHeight="1" x14ac:dyDescent="0.2"/>
    <row r="81" spans="1:1" x14ac:dyDescent="0.2">
      <c r="A81" s="171" t="s">
        <v>207</v>
      </c>
    </row>
  </sheetData>
  <mergeCells count="3">
    <mergeCell ref="E6:J6"/>
    <mergeCell ref="A3:J3"/>
    <mergeCell ref="A2:J2"/>
  </mergeCells>
  <phoneticPr fontId="0" type="noConversion"/>
  <pageMargins left="0.75" right="0.75" top="1" bottom="1" header="0.5" footer="0.5"/>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81"/>
  <sheetViews>
    <sheetView showGridLines="0" zoomScaleNormal="100" workbookViewId="0"/>
  </sheetViews>
  <sheetFormatPr defaultRowHeight="11.25" x14ac:dyDescent="0.2"/>
  <cols>
    <col min="1" max="1" width="51.83203125" style="34" customWidth="1"/>
    <col min="2" max="2" width="9.83203125" style="34" customWidth="1"/>
    <col min="3" max="3" width="5.83203125" style="34" customWidth="1"/>
    <col min="4" max="11" width="9.83203125" customWidth="1"/>
  </cols>
  <sheetData>
    <row r="1" spans="1:11" ht="15" x14ac:dyDescent="0.25">
      <c r="A1" s="176" t="s">
        <v>229</v>
      </c>
    </row>
    <row r="2" spans="1:11" x14ac:dyDescent="0.2">
      <c r="A2" s="204" t="s">
        <v>211</v>
      </c>
      <c r="B2" s="204"/>
      <c r="C2" s="204"/>
      <c r="D2" s="204"/>
      <c r="E2" s="204"/>
      <c r="F2" s="204"/>
      <c r="G2" s="204"/>
      <c r="H2" s="204"/>
      <c r="I2" s="204"/>
      <c r="J2" s="204"/>
      <c r="K2" s="10"/>
    </row>
    <row r="3" spans="1:11" x14ac:dyDescent="0.2">
      <c r="A3" s="199" t="s">
        <v>202</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40"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116</v>
      </c>
      <c r="B11" s="35"/>
      <c r="C11" s="35"/>
      <c r="D11" s="6"/>
      <c r="E11" s="7"/>
      <c r="F11" s="7"/>
      <c r="G11" s="7"/>
      <c r="H11" s="7"/>
      <c r="I11" s="8"/>
      <c r="J11" s="31"/>
      <c r="K11" s="31"/>
    </row>
    <row r="12" spans="1:11" ht="0.75" customHeight="1" x14ac:dyDescent="0.2">
      <c r="A12" s="40"/>
      <c r="B12" s="40"/>
      <c r="C12" s="40"/>
      <c r="D12" s="6"/>
      <c r="E12" s="7"/>
      <c r="F12" s="7"/>
      <c r="G12" s="7"/>
      <c r="H12" s="7"/>
      <c r="I12" s="8"/>
      <c r="J12" s="31"/>
      <c r="K12" s="31"/>
    </row>
    <row r="13" spans="1:11" x14ac:dyDescent="0.2">
      <c r="A13" s="34" t="s">
        <v>10</v>
      </c>
      <c r="D13" s="1"/>
      <c r="E13" s="1"/>
      <c r="F13" s="1"/>
      <c r="G13" s="1"/>
      <c r="H13" s="1"/>
      <c r="I13" s="2"/>
      <c r="J13" s="5"/>
      <c r="K13" s="5"/>
    </row>
    <row r="14" spans="1:11" x14ac:dyDescent="0.2">
      <c r="A14" s="34" t="s">
        <v>268</v>
      </c>
      <c r="D14" s="136">
        <v>8532.5690000000013</v>
      </c>
      <c r="E14" s="133">
        <v>8299.8889999999992</v>
      </c>
      <c r="F14" s="133">
        <v>8809.366</v>
      </c>
      <c r="G14" s="133">
        <v>9033.4689999999991</v>
      </c>
      <c r="H14" s="133">
        <v>9578.0110000000022</v>
      </c>
      <c r="I14" s="118">
        <v>9609.9590000000007</v>
      </c>
      <c r="J14" s="22">
        <v>31.947999999998501</v>
      </c>
      <c r="K14" s="22"/>
    </row>
    <row r="15" spans="1:11" x14ac:dyDescent="0.2">
      <c r="A15" s="34" t="s">
        <v>11</v>
      </c>
      <c r="D15" s="136">
        <v>9378.8790000000008</v>
      </c>
      <c r="E15" s="133">
        <v>8860.5460000000003</v>
      </c>
      <c r="F15" s="133">
        <v>9199.9989999999998</v>
      </c>
      <c r="G15" s="133">
        <v>9450.6650000000009</v>
      </c>
      <c r="H15" s="133">
        <v>9537.0640000000003</v>
      </c>
      <c r="I15" s="118">
        <v>9420.8019999999997</v>
      </c>
      <c r="J15" s="22">
        <v>-116.26200000000063</v>
      </c>
      <c r="K15" s="22"/>
    </row>
    <row r="16" spans="1:11" x14ac:dyDescent="0.2">
      <c r="A16" s="34" t="s">
        <v>12</v>
      </c>
      <c r="D16" s="136">
        <v>641.61300000000006</v>
      </c>
      <c r="E16" s="133">
        <v>1025.6659999999999</v>
      </c>
      <c r="F16" s="133">
        <v>1163.875</v>
      </c>
      <c r="G16" s="133">
        <v>1195.268</v>
      </c>
      <c r="H16" s="133">
        <v>1194.5640000000001</v>
      </c>
      <c r="I16" s="118">
        <v>1131.43</v>
      </c>
      <c r="J16" s="22">
        <v>-63.134000000000015</v>
      </c>
      <c r="K16" s="22"/>
    </row>
    <row r="17" spans="1:11" x14ac:dyDescent="0.2">
      <c r="A17" s="34" t="s">
        <v>269</v>
      </c>
      <c r="D17" s="136">
        <v>36272.887999999999</v>
      </c>
      <c r="E17" s="133">
        <v>42681.007000000005</v>
      </c>
      <c r="F17" s="133">
        <v>41746.234000000004</v>
      </c>
      <c r="G17" s="133">
        <v>40916.179000000004</v>
      </c>
      <c r="H17" s="133">
        <v>37844.421000000002</v>
      </c>
      <c r="I17" s="118">
        <v>39633.220999999998</v>
      </c>
      <c r="J17" s="22">
        <v>1788.7999999999956</v>
      </c>
      <c r="K17" s="22"/>
    </row>
    <row r="18" spans="1:11" x14ac:dyDescent="0.2">
      <c r="A18" s="34" t="s">
        <v>14</v>
      </c>
      <c r="D18" s="136">
        <v>229.09299999999999</v>
      </c>
      <c r="E18" s="133">
        <v>202.46</v>
      </c>
      <c r="F18" s="133">
        <v>202.399</v>
      </c>
      <c r="G18" s="133">
        <v>202.405</v>
      </c>
      <c r="H18" s="133">
        <v>158.74</v>
      </c>
      <c r="I18" s="118">
        <v>179.30799999999999</v>
      </c>
      <c r="J18" s="22">
        <v>20.567999999999984</v>
      </c>
      <c r="K18" s="22"/>
    </row>
    <row r="19" spans="1:11" x14ac:dyDescent="0.2">
      <c r="A19" s="34" t="s">
        <v>15</v>
      </c>
      <c r="D19" s="136">
        <v>8449.8130000000001</v>
      </c>
      <c r="E19" s="133">
        <v>8286.6539999999986</v>
      </c>
      <c r="F19" s="133">
        <v>8659.8979999999992</v>
      </c>
      <c r="G19" s="133">
        <v>10733.72</v>
      </c>
      <c r="H19" s="133">
        <v>12146.706</v>
      </c>
      <c r="I19" s="118">
        <v>12180.683999999999</v>
      </c>
      <c r="J19" s="22">
        <v>33.977999999999156</v>
      </c>
      <c r="K19" s="22"/>
    </row>
    <row r="20" spans="1:11" x14ac:dyDescent="0.2">
      <c r="A20" s="34" t="s">
        <v>90</v>
      </c>
      <c r="D20" s="136">
        <v>414.66199999999998</v>
      </c>
      <c r="E20" s="133">
        <v>831.24400000000003</v>
      </c>
      <c r="F20" s="133">
        <v>836.30200000000002</v>
      </c>
      <c r="G20" s="133">
        <v>358.67399999999998</v>
      </c>
      <c r="H20" s="133">
        <v>446.97</v>
      </c>
      <c r="I20" s="118">
        <v>496.37400000000002</v>
      </c>
      <c r="J20" s="22">
        <v>49.403999999999996</v>
      </c>
      <c r="K20" s="22"/>
    </row>
    <row r="21" spans="1:11" x14ac:dyDescent="0.2">
      <c r="A21" s="34" t="s">
        <v>16</v>
      </c>
      <c r="D21" s="136">
        <v>979.77199999998652</v>
      </c>
      <c r="E21" s="133">
        <v>913.49800000001289</v>
      </c>
      <c r="F21" s="133">
        <v>907.34199999998566</v>
      </c>
      <c r="G21" s="133">
        <v>907.36799999998675</v>
      </c>
      <c r="H21" s="133">
        <v>2411.4020000000028</v>
      </c>
      <c r="I21" s="118">
        <v>2414.8849999999911</v>
      </c>
      <c r="J21" s="22">
        <v>3.4829999999883512</v>
      </c>
      <c r="K21" s="22"/>
    </row>
    <row r="22" spans="1:11" x14ac:dyDescent="0.2">
      <c r="A22" s="37" t="s">
        <v>25</v>
      </c>
      <c r="B22" s="37"/>
      <c r="C22" s="37"/>
      <c r="D22" s="134">
        <v>64899.288999999997</v>
      </c>
      <c r="E22" s="32">
        <v>71100.964000000022</v>
      </c>
      <c r="F22" s="32">
        <v>71525.414999999979</v>
      </c>
      <c r="G22" s="32">
        <v>72797.747999999992</v>
      </c>
      <c r="H22" s="32">
        <v>73317.878000000012</v>
      </c>
      <c r="I22" s="119">
        <v>75066.662999999986</v>
      </c>
      <c r="J22" s="22">
        <v>1748.7849999999744</v>
      </c>
      <c r="K22" s="22"/>
    </row>
    <row r="23" spans="1:11" ht="3" customHeight="1" x14ac:dyDescent="0.2">
      <c r="A23" s="36"/>
      <c r="B23" s="36"/>
      <c r="C23" s="36"/>
      <c r="D23" s="16"/>
      <c r="E23" s="16"/>
      <c r="F23" s="16"/>
      <c r="G23" s="16"/>
      <c r="H23" s="16"/>
      <c r="I23" s="118"/>
      <c r="J23" s="22"/>
      <c r="K23" s="22"/>
    </row>
    <row r="24" spans="1:11" x14ac:dyDescent="0.2">
      <c r="A24" s="34" t="s">
        <v>26</v>
      </c>
      <c r="D24" s="16"/>
      <c r="E24" s="16"/>
      <c r="F24" s="16"/>
      <c r="G24" s="16"/>
      <c r="H24" s="16"/>
      <c r="I24" s="118"/>
      <c r="J24" s="22"/>
      <c r="K24" s="22"/>
    </row>
    <row r="25" spans="1:11" x14ac:dyDescent="0.2">
      <c r="A25" s="38" t="s">
        <v>17</v>
      </c>
      <c r="B25" s="38"/>
      <c r="C25" s="38"/>
      <c r="D25" s="136">
        <v>13988.594999999999</v>
      </c>
      <c r="E25" s="133">
        <v>14247.976000000001</v>
      </c>
      <c r="F25" s="133">
        <v>14422.166999999999</v>
      </c>
      <c r="G25" s="133">
        <v>14459.87</v>
      </c>
      <c r="H25" s="133">
        <v>14674.504000000001</v>
      </c>
      <c r="I25" s="118">
        <v>14611.339</v>
      </c>
      <c r="J25" s="22">
        <v>-63.165000000000873</v>
      </c>
      <c r="K25" s="22"/>
    </row>
    <row r="26" spans="1:11" x14ac:dyDescent="0.2">
      <c r="A26" s="38" t="s">
        <v>159</v>
      </c>
      <c r="B26" s="38"/>
      <c r="C26" s="38"/>
      <c r="D26" s="16"/>
      <c r="E26" s="16"/>
      <c r="F26" s="16"/>
      <c r="G26" s="16"/>
      <c r="H26" s="16"/>
      <c r="I26" s="118"/>
      <c r="J26" s="22"/>
      <c r="K26" s="22"/>
    </row>
    <row r="27" spans="1:11" x14ac:dyDescent="0.2">
      <c r="A27" s="36" t="s">
        <v>160</v>
      </c>
      <c r="B27" s="36"/>
      <c r="C27" s="36"/>
      <c r="D27" s="136">
        <v>1385.375</v>
      </c>
      <c r="E27" s="133">
        <v>1414.1969999999999</v>
      </c>
      <c r="F27" s="133">
        <v>1431.471</v>
      </c>
      <c r="G27" s="133">
        <v>1435.2280000000001</v>
      </c>
      <c r="H27" s="133">
        <v>1424.2860000000001</v>
      </c>
      <c r="I27" s="118">
        <v>1447.77</v>
      </c>
      <c r="J27" s="22">
        <v>23.483999999999924</v>
      </c>
      <c r="K27" s="22"/>
    </row>
    <row r="28" spans="1:11" x14ac:dyDescent="0.2">
      <c r="A28" s="36" t="s">
        <v>46</v>
      </c>
      <c r="B28" s="36"/>
      <c r="C28" s="36"/>
      <c r="D28" s="136">
        <v>89.233999999999995</v>
      </c>
      <c r="E28" s="133">
        <v>74.200999999999993</v>
      </c>
      <c r="F28" s="133">
        <v>72.040000000000006</v>
      </c>
      <c r="G28" s="133">
        <v>72.040000000000006</v>
      </c>
      <c r="H28" s="133">
        <v>60.292999999999999</v>
      </c>
      <c r="I28" s="118">
        <v>60.292999999999999</v>
      </c>
      <c r="J28" s="22">
        <v>0</v>
      </c>
      <c r="K28" s="22"/>
    </row>
    <row r="29" spans="1:11" x14ac:dyDescent="0.2">
      <c r="A29" s="38" t="s">
        <v>47</v>
      </c>
      <c r="B29" s="38"/>
      <c r="C29" s="38"/>
      <c r="D29" s="136">
        <v>355.36399999999998</v>
      </c>
      <c r="E29" s="133">
        <v>304.26</v>
      </c>
      <c r="F29" s="133">
        <v>305.61500000000001</v>
      </c>
      <c r="G29" s="133">
        <v>305.625</v>
      </c>
      <c r="H29" s="133">
        <v>314.303</v>
      </c>
      <c r="I29" s="118">
        <v>402.63600000000002</v>
      </c>
      <c r="J29" s="22">
        <v>88.333000000000027</v>
      </c>
      <c r="K29" s="22"/>
    </row>
    <row r="30" spans="1:11" x14ac:dyDescent="0.2">
      <c r="A30" s="38" t="s">
        <v>18</v>
      </c>
      <c r="B30" s="38"/>
      <c r="C30" s="38"/>
      <c r="D30" s="136">
        <v>3899.3870000000002</v>
      </c>
      <c r="E30" s="133">
        <v>4029.1819999999998</v>
      </c>
      <c r="F30" s="133">
        <v>4018.35</v>
      </c>
      <c r="G30" s="133">
        <v>4018.35</v>
      </c>
      <c r="H30" s="133">
        <v>3996.6149999999998</v>
      </c>
      <c r="I30" s="118">
        <v>4226.7160000000003</v>
      </c>
      <c r="J30" s="22">
        <v>230.10100000000057</v>
      </c>
      <c r="K30" s="22"/>
    </row>
    <row r="31" spans="1:11" x14ac:dyDescent="0.2">
      <c r="A31" s="38" t="s">
        <v>19</v>
      </c>
      <c r="B31" s="38"/>
      <c r="C31" s="38"/>
      <c r="D31" s="136">
        <v>3373.8980000000001</v>
      </c>
      <c r="E31" s="133">
        <v>3468.9</v>
      </c>
      <c r="F31" s="133">
        <v>3531.5419999999999</v>
      </c>
      <c r="G31" s="133">
        <v>3540.2629999999999</v>
      </c>
      <c r="H31" s="133">
        <v>3460.627</v>
      </c>
      <c r="I31" s="118">
        <v>3537.239</v>
      </c>
      <c r="J31" s="22">
        <v>76.61200000000008</v>
      </c>
      <c r="K31" s="22"/>
    </row>
    <row r="32" spans="1:11" x14ac:dyDescent="0.2">
      <c r="A32" s="38" t="s">
        <v>20</v>
      </c>
      <c r="B32" s="38"/>
      <c r="C32" s="38"/>
      <c r="D32" s="136">
        <v>34286.179999999993</v>
      </c>
      <c r="E32" s="133">
        <v>41134.897999999994</v>
      </c>
      <c r="F32" s="133">
        <v>40206.339</v>
      </c>
      <c r="G32" s="133">
        <v>39375.108</v>
      </c>
      <c r="H32" s="133">
        <v>36239.172000000006</v>
      </c>
      <c r="I32" s="118">
        <v>37848.815999999999</v>
      </c>
      <c r="J32" s="22">
        <v>1609.643999999993</v>
      </c>
      <c r="K32" s="22"/>
    </row>
    <row r="33" spans="1:11" x14ac:dyDescent="0.2">
      <c r="A33" s="34" t="s">
        <v>179</v>
      </c>
      <c r="D33" s="136"/>
      <c r="E33" s="16"/>
      <c r="F33" s="16"/>
      <c r="G33" s="16"/>
      <c r="H33" s="16"/>
      <c r="I33" s="118"/>
      <c r="J33" s="22"/>
      <c r="K33" s="22"/>
    </row>
    <row r="34" spans="1:11" x14ac:dyDescent="0.2">
      <c r="A34" s="36" t="s">
        <v>180</v>
      </c>
      <c r="B34" s="36"/>
      <c r="C34" s="36"/>
      <c r="D34" s="136">
        <v>230.13300000000001</v>
      </c>
      <c r="E34" s="133">
        <v>233.2</v>
      </c>
      <c r="F34" s="133">
        <v>223.483</v>
      </c>
      <c r="G34" s="133">
        <v>221.40700000000001</v>
      </c>
      <c r="H34" s="133">
        <v>218.119</v>
      </c>
      <c r="I34" s="118">
        <v>208.21100000000001</v>
      </c>
      <c r="J34" s="22">
        <v>-9.907999999999987</v>
      </c>
      <c r="K34" s="22"/>
    </row>
    <row r="35" spans="1:11" x14ac:dyDescent="0.2">
      <c r="A35" s="36" t="s">
        <v>21</v>
      </c>
      <c r="B35" s="36"/>
      <c r="C35" s="36"/>
      <c r="D35" s="136">
        <v>1289.4780000000001</v>
      </c>
      <c r="E35" s="133">
        <v>1200.7649999999999</v>
      </c>
      <c r="F35" s="133">
        <v>1157.431</v>
      </c>
      <c r="G35" s="133">
        <v>1156.6460000000002</v>
      </c>
      <c r="H35" s="133">
        <v>1108.1970000000001</v>
      </c>
      <c r="I35" s="118">
        <v>1086.8040000000001</v>
      </c>
      <c r="J35" s="22">
        <v>-21.393000000000029</v>
      </c>
      <c r="K35" s="22"/>
    </row>
    <row r="36" spans="1:11" x14ac:dyDescent="0.2">
      <c r="A36" s="34" t="s">
        <v>175</v>
      </c>
      <c r="D36" s="136">
        <v>0</v>
      </c>
      <c r="E36" s="133">
        <v>0</v>
      </c>
      <c r="F36" s="133">
        <v>0</v>
      </c>
      <c r="G36" s="133">
        <v>0</v>
      </c>
      <c r="H36" s="133">
        <v>0</v>
      </c>
      <c r="I36" s="118">
        <v>0</v>
      </c>
      <c r="J36" s="22">
        <v>0</v>
      </c>
      <c r="K36" s="22"/>
    </row>
    <row r="37" spans="1:11" x14ac:dyDescent="0.2">
      <c r="A37" s="34" t="s">
        <v>22</v>
      </c>
      <c r="D37" s="136">
        <v>3692.6860000000097</v>
      </c>
      <c r="E37" s="133">
        <v>4684.3629999999903</v>
      </c>
      <c r="F37" s="133">
        <v>4817.857</v>
      </c>
      <c r="G37" s="133">
        <v>4790.4189999999862</v>
      </c>
      <c r="H37" s="133">
        <v>6032.3960000000116</v>
      </c>
      <c r="I37" s="118">
        <v>5628.713000000017</v>
      </c>
      <c r="J37" s="22">
        <v>-403.68299999999454</v>
      </c>
      <c r="K37" s="22"/>
    </row>
    <row r="38" spans="1:11" x14ac:dyDescent="0.2">
      <c r="A38" s="34" t="s">
        <v>23</v>
      </c>
      <c r="D38" s="136">
        <v>178.19200000000001</v>
      </c>
      <c r="E38" s="133">
        <v>394.25299999999999</v>
      </c>
      <c r="F38" s="133">
        <v>502.45</v>
      </c>
      <c r="G38" s="133">
        <v>597.68499999999995</v>
      </c>
      <c r="H38" s="133">
        <v>575.86700000000008</v>
      </c>
      <c r="I38" s="118">
        <v>727.75199999999995</v>
      </c>
      <c r="J38" s="22">
        <v>151.88499999999988</v>
      </c>
      <c r="K38" s="22"/>
    </row>
    <row r="39" spans="1:11" x14ac:dyDescent="0.2">
      <c r="A39" s="37" t="s">
        <v>25</v>
      </c>
      <c r="B39" s="37"/>
      <c r="C39" s="37"/>
      <c r="D39" s="134">
        <v>62768.522000000012</v>
      </c>
      <c r="E39" s="134">
        <v>71186.194999999978</v>
      </c>
      <c r="F39" s="32">
        <v>70688.744999999995</v>
      </c>
      <c r="G39" s="32">
        <v>69972.640999999974</v>
      </c>
      <c r="H39" s="32">
        <v>68104.379000000015</v>
      </c>
      <c r="I39" s="119">
        <v>69786.289000000019</v>
      </c>
      <c r="J39" s="22">
        <v>1681.9100000000035</v>
      </c>
      <c r="K39" s="22"/>
    </row>
    <row r="40" spans="1:11" ht="3" customHeight="1" x14ac:dyDescent="0.2">
      <c r="A40" s="36"/>
      <c r="B40" s="36"/>
      <c r="C40" s="36"/>
      <c r="D40" s="16"/>
      <c r="E40" s="16"/>
      <c r="F40" s="16"/>
      <c r="G40" s="16"/>
      <c r="H40" s="16"/>
      <c r="I40" s="118"/>
      <c r="J40" s="22"/>
      <c r="K40" s="22"/>
    </row>
    <row r="41" spans="1:11" ht="14.1" customHeight="1" x14ac:dyDescent="0.2">
      <c r="A41" s="33" t="s">
        <v>266</v>
      </c>
      <c r="B41" s="33"/>
      <c r="C41" s="108">
        <v>4</v>
      </c>
      <c r="D41" s="135">
        <v>2130.7669999999853</v>
      </c>
      <c r="E41" s="45">
        <v>-85.230999999956111</v>
      </c>
      <c r="F41" s="45">
        <v>836.6699999999837</v>
      </c>
      <c r="G41" s="45">
        <v>2825.1070000000182</v>
      </c>
      <c r="H41" s="45">
        <v>5213.4989999999962</v>
      </c>
      <c r="I41" s="120">
        <v>5280.3739999999671</v>
      </c>
      <c r="J41" s="25">
        <v>66.874999999970896</v>
      </c>
      <c r="K41" s="25"/>
    </row>
    <row r="42" spans="1:11" ht="3" customHeight="1" x14ac:dyDescent="0.2">
      <c r="D42" s="1"/>
      <c r="E42" s="1"/>
      <c r="F42" s="1"/>
      <c r="G42" s="1"/>
      <c r="H42" s="1"/>
      <c r="I42" s="121"/>
      <c r="J42" s="22"/>
      <c r="K42" s="22"/>
    </row>
    <row r="43" spans="1:11" x14ac:dyDescent="0.2">
      <c r="A43" s="51" t="s">
        <v>174</v>
      </c>
      <c r="B43" s="51"/>
      <c r="C43" s="51"/>
      <c r="D43" s="1"/>
      <c r="E43" s="1"/>
      <c r="F43" s="1"/>
      <c r="G43" s="1"/>
      <c r="H43" s="1"/>
      <c r="I43" s="121"/>
      <c r="J43" s="22"/>
      <c r="K43" s="22"/>
    </row>
    <row r="44" spans="1:11" x14ac:dyDescent="0.2">
      <c r="A44" s="48" t="s">
        <v>143</v>
      </c>
      <c r="B44" s="48"/>
      <c r="C44" s="48"/>
      <c r="D44" s="136">
        <v>-92.195999999999998</v>
      </c>
      <c r="E44" s="133">
        <v>-232.27</v>
      </c>
      <c r="F44" s="133">
        <v>-278.089</v>
      </c>
      <c r="G44" s="133">
        <v>-279.548</v>
      </c>
      <c r="H44" s="133">
        <v>290.48199999999997</v>
      </c>
      <c r="I44" s="118">
        <v>-383.44799999999998</v>
      </c>
      <c r="J44" s="22">
        <v>-673.93</v>
      </c>
      <c r="K44" s="22"/>
    </row>
    <row r="45" spans="1:11" x14ac:dyDescent="0.2">
      <c r="A45" s="50" t="s">
        <v>48</v>
      </c>
      <c r="B45" s="50"/>
      <c r="C45" s="50"/>
      <c r="D45" s="136">
        <v>-197.91</v>
      </c>
      <c r="E45" s="133">
        <v>-48.369</v>
      </c>
      <c r="F45" s="133">
        <v>-48.569000000000003</v>
      </c>
      <c r="G45" s="133">
        <v>-48.569000000000003</v>
      </c>
      <c r="H45" s="133">
        <v>-49.375</v>
      </c>
      <c r="I45" s="118">
        <v>-63.637999999999998</v>
      </c>
      <c r="J45" s="22">
        <v>-14.262999999999998</v>
      </c>
      <c r="K45" s="22"/>
    </row>
    <row r="46" spans="1:11" x14ac:dyDescent="0.2">
      <c r="A46" s="109" t="s">
        <v>178</v>
      </c>
      <c r="B46" s="109"/>
      <c r="C46" s="109"/>
      <c r="D46" s="136">
        <v>13.047000000000253</v>
      </c>
      <c r="E46" s="113">
        <v>-1.0231815394945443E-12</v>
      </c>
      <c r="F46" s="113">
        <v>-1.7735146684572101E-11</v>
      </c>
      <c r="G46" s="113">
        <v>0</v>
      </c>
      <c r="H46" s="113">
        <v>3.9999999962674337E-3</v>
      </c>
      <c r="I46" s="118">
        <v>-173.52900000001409</v>
      </c>
      <c r="J46" s="22">
        <v>-173.53300000001036</v>
      </c>
      <c r="K46" s="22"/>
    </row>
    <row r="47" spans="1:11" x14ac:dyDescent="0.2">
      <c r="A47" s="52" t="s">
        <v>49</v>
      </c>
      <c r="B47" s="52"/>
      <c r="C47" s="52"/>
      <c r="D47" s="134">
        <v>-277.05899999999974</v>
      </c>
      <c r="E47" s="134">
        <v>-280.63900000000103</v>
      </c>
      <c r="F47" s="134">
        <v>-326.65800000001775</v>
      </c>
      <c r="G47" s="134">
        <v>-328.11700000000002</v>
      </c>
      <c r="H47" s="134">
        <v>241.11099999999624</v>
      </c>
      <c r="I47" s="119">
        <v>-620.61500000001411</v>
      </c>
      <c r="J47" s="22">
        <v>-861.72600000001034</v>
      </c>
      <c r="K47" s="22"/>
    </row>
    <row r="48" spans="1:11" ht="3" customHeight="1" x14ac:dyDescent="0.2">
      <c r="A48" s="43"/>
      <c r="B48" s="43"/>
      <c r="C48" s="43"/>
      <c r="D48" s="16"/>
      <c r="E48" s="32"/>
      <c r="F48" s="32"/>
      <c r="G48" s="32"/>
      <c r="H48" s="32"/>
      <c r="I48" s="118"/>
      <c r="J48" s="22">
        <v>0</v>
      </c>
      <c r="K48" s="22"/>
    </row>
    <row r="49" spans="1:11" s="46" customFormat="1" x14ac:dyDescent="0.2">
      <c r="A49" s="53" t="s">
        <v>50</v>
      </c>
      <c r="B49" s="53"/>
      <c r="C49" s="53"/>
      <c r="D49" s="134">
        <v>1853.7079999999855</v>
      </c>
      <c r="E49" s="102">
        <v>-365.86999999995714</v>
      </c>
      <c r="F49" s="102">
        <v>510.01199999996595</v>
      </c>
      <c r="G49" s="102">
        <v>2496.990000000018</v>
      </c>
      <c r="H49" s="102">
        <v>5454.6099999999924</v>
      </c>
      <c r="I49" s="122">
        <v>4659.7589999999527</v>
      </c>
      <c r="J49" s="22">
        <v>-794.85100000003968</v>
      </c>
      <c r="K49" s="22"/>
    </row>
    <row r="50" spans="1:11" ht="3" customHeight="1" x14ac:dyDescent="0.2">
      <c r="A50" s="43"/>
      <c r="B50" s="43"/>
      <c r="C50" s="43"/>
      <c r="D50" s="16"/>
      <c r="E50" s="83"/>
      <c r="F50" s="83"/>
      <c r="G50" s="83"/>
      <c r="H50" s="83"/>
      <c r="I50" s="118"/>
      <c r="J50" s="22"/>
      <c r="K50" s="22"/>
    </row>
    <row r="51" spans="1:11" x14ac:dyDescent="0.2">
      <c r="A51" s="51" t="s">
        <v>51</v>
      </c>
      <c r="B51" s="51"/>
      <c r="C51" s="51"/>
      <c r="D51" s="45"/>
      <c r="E51" s="18"/>
      <c r="F51" s="18"/>
      <c r="G51" s="18"/>
      <c r="H51" s="18"/>
      <c r="I51" s="120"/>
      <c r="J51" s="22"/>
      <c r="K51" s="22"/>
    </row>
    <row r="52" spans="1:11" x14ac:dyDescent="0.2">
      <c r="A52" s="51" t="s">
        <v>173</v>
      </c>
      <c r="B52" s="51"/>
      <c r="C52" s="51"/>
      <c r="D52" s="45"/>
      <c r="E52" s="18"/>
      <c r="F52" s="18"/>
      <c r="G52" s="18"/>
      <c r="H52" s="18"/>
      <c r="I52" s="120"/>
      <c r="J52" s="22"/>
      <c r="K52" s="22"/>
    </row>
    <row r="53" spans="1:11" x14ac:dyDescent="0.2">
      <c r="A53" s="56" t="s">
        <v>52</v>
      </c>
      <c r="B53" s="56"/>
      <c r="C53" s="56"/>
      <c r="D53" s="136">
        <v>850.47599999999511</v>
      </c>
      <c r="E53" s="133">
        <v>710.86900000000821</v>
      </c>
      <c r="F53" s="133">
        <v>660.63400000000536</v>
      </c>
      <c r="G53" s="133">
        <v>676.07300000000384</v>
      </c>
      <c r="H53" s="133">
        <v>258.53900000000419</v>
      </c>
      <c r="I53" s="118">
        <v>3248.3310000000056</v>
      </c>
      <c r="J53" s="22">
        <v>2989.7920000000013</v>
      </c>
      <c r="K53" s="22"/>
    </row>
    <row r="54" spans="1:11" x14ac:dyDescent="0.2">
      <c r="A54" s="48" t="s">
        <v>177</v>
      </c>
      <c r="B54" s="48"/>
      <c r="C54" s="48"/>
      <c r="D54" s="136">
        <v>-21.692</v>
      </c>
      <c r="E54" s="133">
        <v>-205.44399999999999</v>
      </c>
      <c r="F54" s="133">
        <v>-227.04300000000001</v>
      </c>
      <c r="G54" s="133">
        <v>-227.04300000000001</v>
      </c>
      <c r="H54" s="133">
        <v>1070.55</v>
      </c>
      <c r="I54" s="118">
        <v>1070.175</v>
      </c>
      <c r="J54" s="22">
        <v>0</v>
      </c>
      <c r="K54" s="22"/>
    </row>
    <row r="55" spans="1:11" x14ac:dyDescent="0.2">
      <c r="A55" s="49" t="s">
        <v>53</v>
      </c>
      <c r="B55" s="49"/>
      <c r="C55" s="49"/>
      <c r="D55" s="136">
        <v>-0.80200000000000005</v>
      </c>
      <c r="E55" s="133">
        <v>-61.703000000000003</v>
      </c>
      <c r="F55" s="133">
        <v>-53.008000000000003</v>
      </c>
      <c r="G55" s="133">
        <v>-53.008000000000003</v>
      </c>
      <c r="H55" s="133">
        <v>-47.234999999999999</v>
      </c>
      <c r="I55" s="118">
        <v>-21.009</v>
      </c>
      <c r="J55" s="22">
        <v>26.225999999999999</v>
      </c>
      <c r="K55" s="22"/>
    </row>
    <row r="56" spans="1:11" x14ac:dyDescent="0.2">
      <c r="A56" s="50" t="s">
        <v>54</v>
      </c>
      <c r="B56" s="50"/>
      <c r="C56" s="50"/>
      <c r="D56" s="136">
        <v>-492.88899999999484</v>
      </c>
      <c r="E56" s="133">
        <v>209.92099999999374</v>
      </c>
      <c r="F56" s="133">
        <v>209.52000000000305</v>
      </c>
      <c r="G56" s="133">
        <v>687.14800000000002</v>
      </c>
      <c r="H56" s="133">
        <v>1362.8240000000001</v>
      </c>
      <c r="I56" s="118">
        <v>1186.6110000000067</v>
      </c>
      <c r="J56" s="22">
        <v>-176.21299999999337</v>
      </c>
      <c r="K56" s="22"/>
    </row>
    <row r="57" spans="1:11" x14ac:dyDescent="0.2">
      <c r="A57" s="50" t="s">
        <v>55</v>
      </c>
      <c r="B57" s="50"/>
      <c r="C57" s="50"/>
      <c r="D57" s="113">
        <v>-343.69099999998514</v>
      </c>
      <c r="E57" s="113">
        <v>-4.3883119360543787E-11</v>
      </c>
      <c r="F57" s="113">
        <v>1.6257217794191092E-11</v>
      </c>
      <c r="G57" s="113">
        <v>-1.8417267710901797E-11</v>
      </c>
      <c r="H57" s="113">
        <v>3.637978807091713E-12</v>
      </c>
      <c r="I57" s="126">
        <v>3.2741809263825417E-11</v>
      </c>
      <c r="J57" s="114">
        <v>2.9103830456733704E-11</v>
      </c>
      <c r="K57" s="22"/>
    </row>
    <row r="58" spans="1:11" x14ac:dyDescent="0.2">
      <c r="A58" s="51" t="s">
        <v>184</v>
      </c>
      <c r="B58" s="51"/>
      <c r="C58" s="51"/>
      <c r="D58" s="134">
        <v>-8.5979999999848928</v>
      </c>
      <c r="E58" s="32">
        <v>653.64299999995819</v>
      </c>
      <c r="F58" s="32">
        <v>590.10300000002474</v>
      </c>
      <c r="G58" s="32">
        <v>1083.1699999999855</v>
      </c>
      <c r="H58" s="32">
        <v>2644.6780000000081</v>
      </c>
      <c r="I58" s="119">
        <v>5484.1080000000456</v>
      </c>
      <c r="J58" s="22">
        <v>2839.4300000000376</v>
      </c>
      <c r="K58" s="22"/>
    </row>
    <row r="59" spans="1:11" ht="3" customHeight="1" x14ac:dyDescent="0.2">
      <c r="D59" s="32"/>
      <c r="E59" s="22"/>
      <c r="F59" s="22"/>
      <c r="G59" s="22"/>
      <c r="H59" s="22"/>
      <c r="I59" s="119"/>
      <c r="J59" s="22"/>
      <c r="K59" s="22"/>
    </row>
    <row r="60" spans="1:11" x14ac:dyDescent="0.2">
      <c r="A60" s="35" t="s">
        <v>267</v>
      </c>
      <c r="B60" s="35"/>
      <c r="C60" s="108">
        <v>4</v>
      </c>
      <c r="D60" s="134">
        <v>1845.1100000000006</v>
      </c>
      <c r="E60" s="32">
        <v>287.77300000000105</v>
      </c>
      <c r="F60" s="32">
        <v>1100.1149999999907</v>
      </c>
      <c r="G60" s="32">
        <v>3580.1600000000035</v>
      </c>
      <c r="H60" s="32">
        <v>8099.2880000000005</v>
      </c>
      <c r="I60" s="119">
        <v>10143.866999999998</v>
      </c>
      <c r="J60" s="22">
        <v>2044.5789999999979</v>
      </c>
      <c r="K60" s="22"/>
    </row>
    <row r="61" spans="1:11" ht="3" customHeight="1" thickBot="1" x14ac:dyDescent="0.25">
      <c r="D61" s="16"/>
      <c r="E61" s="83"/>
      <c r="F61" s="83"/>
      <c r="G61" s="83"/>
      <c r="H61" s="83"/>
      <c r="I61" s="118"/>
      <c r="J61" s="32"/>
      <c r="K61" s="32"/>
    </row>
    <row r="62" spans="1:11" ht="20.100000000000001" customHeight="1" thickBot="1" x14ac:dyDescent="0.25">
      <c r="A62" s="84" t="s">
        <v>56</v>
      </c>
      <c r="B62" s="84"/>
      <c r="C62" s="84"/>
      <c r="D62" s="95"/>
      <c r="E62" s="94"/>
      <c r="F62" s="94"/>
      <c r="G62" s="94"/>
      <c r="H62" s="94"/>
      <c r="I62" s="123"/>
      <c r="J62" s="95"/>
      <c r="K62" s="104"/>
    </row>
    <row r="63" spans="1:11" ht="3" customHeight="1" x14ac:dyDescent="0.2">
      <c r="D63" s="16"/>
      <c r="E63" s="83"/>
      <c r="F63" s="83"/>
      <c r="G63" s="83"/>
      <c r="H63" s="83"/>
      <c r="I63" s="118"/>
      <c r="J63" s="32"/>
      <c r="K63" s="32"/>
    </row>
    <row r="64" spans="1:11" ht="11.25" customHeight="1" x14ac:dyDescent="0.2">
      <c r="A64" s="33" t="s">
        <v>24</v>
      </c>
      <c r="B64" s="33"/>
      <c r="C64" s="33"/>
      <c r="D64" s="135">
        <v>2130.7669999999853</v>
      </c>
      <c r="E64" s="18">
        <v>-85.230999999956111</v>
      </c>
      <c r="F64" s="18">
        <v>836.6699999999837</v>
      </c>
      <c r="G64" s="18">
        <v>2825.1070000000182</v>
      </c>
      <c r="H64" s="18">
        <v>5213.4989999999962</v>
      </c>
      <c r="I64" s="120">
        <v>5280.3739999999671</v>
      </c>
      <c r="J64" s="25">
        <v>66.874999999970896</v>
      </c>
      <c r="K64" s="64"/>
    </row>
    <row r="65" spans="1:11" ht="3" customHeight="1" x14ac:dyDescent="0.2">
      <c r="D65" s="16"/>
      <c r="E65" s="83"/>
      <c r="F65" s="83"/>
      <c r="G65" s="83"/>
      <c r="H65" s="83"/>
      <c r="I65" s="118"/>
      <c r="J65" s="22"/>
      <c r="K65" s="22"/>
    </row>
    <row r="66" spans="1:11" x14ac:dyDescent="0.2">
      <c r="A66" s="34" t="s">
        <v>253</v>
      </c>
      <c r="D66" s="16"/>
      <c r="E66" s="83"/>
      <c r="F66" s="83"/>
      <c r="G66" s="83"/>
      <c r="H66" s="83"/>
      <c r="I66" s="118"/>
      <c r="J66" s="22"/>
      <c r="K66" s="22"/>
    </row>
    <row r="67" spans="1:11" x14ac:dyDescent="0.2">
      <c r="A67" s="47" t="s">
        <v>44</v>
      </c>
      <c r="B67" s="47"/>
      <c r="C67" s="47"/>
      <c r="D67" s="136">
        <v>5184.6640000000007</v>
      </c>
      <c r="E67" s="133">
        <v>7544.2229999999981</v>
      </c>
      <c r="F67" s="133">
        <v>7562.6159999999982</v>
      </c>
      <c r="G67" s="133">
        <v>7590.8279999999986</v>
      </c>
      <c r="H67" s="133">
        <v>5987.53</v>
      </c>
      <c r="I67" s="118">
        <v>5812.26</v>
      </c>
      <c r="J67" s="22">
        <v>-175.26999999999953</v>
      </c>
      <c r="K67" s="22"/>
    </row>
    <row r="68" spans="1:11" x14ac:dyDescent="0.2">
      <c r="A68" s="34" t="s">
        <v>57</v>
      </c>
      <c r="D68" s="136">
        <v>2088.0930000000008</v>
      </c>
      <c r="E68" s="133">
        <v>139.94799999999941</v>
      </c>
      <c r="F68" s="133">
        <v>171.84299999999985</v>
      </c>
      <c r="G68" s="133">
        <v>171.84299999999985</v>
      </c>
      <c r="H68" s="133">
        <v>76.973999999999251</v>
      </c>
      <c r="I68" s="118">
        <v>-329.73100000000068</v>
      </c>
      <c r="J68" s="22">
        <v>-406.70499999999993</v>
      </c>
      <c r="K68" s="22"/>
    </row>
    <row r="69" spans="1:11" x14ac:dyDescent="0.2">
      <c r="A69" s="41" t="s">
        <v>132</v>
      </c>
      <c r="B69" s="41"/>
      <c r="C69" s="41"/>
      <c r="D69" s="136">
        <v>93.758999999999105</v>
      </c>
      <c r="E69" s="133">
        <v>133.6200000000008</v>
      </c>
      <c r="F69" s="133">
        <v>135.71600000000126</v>
      </c>
      <c r="G69" s="133">
        <v>135.71600000000126</v>
      </c>
      <c r="H69" s="133">
        <v>1532.9250000000011</v>
      </c>
      <c r="I69" s="118">
        <v>1402.7249999999999</v>
      </c>
      <c r="J69" s="22">
        <v>-130.20000000000118</v>
      </c>
      <c r="K69" s="22"/>
    </row>
    <row r="70" spans="1:11" x14ac:dyDescent="0.2">
      <c r="A70" s="35" t="s">
        <v>58</v>
      </c>
      <c r="B70" s="35"/>
      <c r="C70" s="35"/>
      <c r="D70" s="83"/>
      <c r="E70" s="83"/>
      <c r="F70" s="83"/>
      <c r="G70" s="83"/>
      <c r="H70" s="83"/>
      <c r="I70" s="118"/>
      <c r="J70" s="22"/>
      <c r="K70" s="22"/>
    </row>
    <row r="71" spans="1:11" x14ac:dyDescent="0.2">
      <c r="A71" s="34" t="s">
        <v>28</v>
      </c>
      <c r="D71" s="136">
        <v>1735.4850000000001</v>
      </c>
      <c r="E71" s="133">
        <v>488.90099999999995</v>
      </c>
      <c r="F71" s="133">
        <v>514.16</v>
      </c>
      <c r="G71" s="133">
        <v>514.16</v>
      </c>
      <c r="H71" s="133">
        <v>590.38700000000006</v>
      </c>
      <c r="I71" s="118">
        <v>498.904</v>
      </c>
      <c r="J71" s="22">
        <v>-91.483000000000061</v>
      </c>
      <c r="K71" s="22"/>
    </row>
    <row r="72" spans="1:11" x14ac:dyDescent="0.2">
      <c r="A72" s="34" t="s">
        <v>59</v>
      </c>
      <c r="D72" s="136">
        <v>3899.3870000000002</v>
      </c>
      <c r="E72" s="133">
        <v>4029.1819999999998</v>
      </c>
      <c r="F72" s="133">
        <v>4018.35</v>
      </c>
      <c r="G72" s="133">
        <v>4018.35</v>
      </c>
      <c r="H72" s="133">
        <v>3996.6149999999998</v>
      </c>
      <c r="I72" s="118">
        <v>4226.7160000000003</v>
      </c>
      <c r="J72" s="22">
        <v>230.10100000000057</v>
      </c>
      <c r="K72" s="22"/>
    </row>
    <row r="73" spans="1:11" x14ac:dyDescent="0.2">
      <c r="A73" s="35" t="s">
        <v>60</v>
      </c>
      <c r="B73" s="35"/>
      <c r="C73" s="35"/>
      <c r="D73" s="134">
        <v>1731.6440000000002</v>
      </c>
      <c r="E73" s="22">
        <v>3299.7079999999987</v>
      </c>
      <c r="F73" s="22">
        <v>3337.6649999999991</v>
      </c>
      <c r="G73" s="22">
        <v>3365.8769999999995</v>
      </c>
      <c r="H73" s="22">
        <v>3010.4270000000006</v>
      </c>
      <c r="I73" s="119">
        <v>2159.6339999999982</v>
      </c>
      <c r="J73" s="22">
        <v>-850.79300000000239</v>
      </c>
      <c r="K73" s="22"/>
    </row>
    <row r="74" spans="1:11" ht="3" customHeight="1" x14ac:dyDescent="0.2">
      <c r="D74" s="83"/>
      <c r="E74" s="22"/>
      <c r="F74" s="22"/>
      <c r="G74" s="22"/>
      <c r="H74" s="22"/>
      <c r="I74" s="118"/>
      <c r="J74" s="22"/>
      <c r="K74" s="22"/>
    </row>
    <row r="75" spans="1:11" x14ac:dyDescent="0.2">
      <c r="A75" s="35" t="s">
        <v>61</v>
      </c>
      <c r="B75" s="35"/>
      <c r="C75" s="108">
        <v>4</v>
      </c>
      <c r="D75" s="134">
        <v>399.12299999998504</v>
      </c>
      <c r="E75" s="22">
        <v>-3384.9389999999548</v>
      </c>
      <c r="F75" s="22">
        <v>-2500.9950000000154</v>
      </c>
      <c r="G75" s="22">
        <v>-540.76999999998134</v>
      </c>
      <c r="H75" s="22">
        <v>2203.0719999999956</v>
      </c>
      <c r="I75" s="119">
        <v>3120.7399999999689</v>
      </c>
      <c r="J75" s="22">
        <v>917.66799999997329</v>
      </c>
      <c r="K75" s="22"/>
    </row>
    <row r="76" spans="1:11" x14ac:dyDescent="0.2">
      <c r="D76" s="20"/>
      <c r="E76" s="20"/>
      <c r="F76" s="20"/>
      <c r="G76" s="20"/>
      <c r="H76" s="20"/>
      <c r="I76" s="44"/>
      <c r="J76" s="22"/>
      <c r="K76" s="22"/>
    </row>
    <row r="78" spans="1:11" x14ac:dyDescent="0.2">
      <c r="A78" s="34" t="s">
        <v>212</v>
      </c>
    </row>
    <row r="79" spans="1:11" x14ac:dyDescent="0.2">
      <c r="A79" s="34" t="s">
        <v>213</v>
      </c>
    </row>
    <row r="80" spans="1:11" x14ac:dyDescent="0.2">
      <c r="A80" s="43" t="s">
        <v>270</v>
      </c>
    </row>
    <row r="81" spans="1:1" x14ac:dyDescent="0.2">
      <c r="A81" s="186" t="s">
        <v>207</v>
      </c>
    </row>
  </sheetData>
  <mergeCells count="3">
    <mergeCell ref="E6:J6"/>
    <mergeCell ref="A2:J2"/>
    <mergeCell ref="A3:J3"/>
  </mergeCells>
  <phoneticPr fontId="0" type="noConversion"/>
  <pageMargins left="0.75" right="0.75" top="1" bottom="1" header="0.5" footer="0.5"/>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K71"/>
  <sheetViews>
    <sheetView showGridLines="0" zoomScaleNormal="100" workbookViewId="0"/>
  </sheetViews>
  <sheetFormatPr defaultRowHeight="11.25" x14ac:dyDescent="0.2"/>
  <cols>
    <col min="1" max="1" width="51.83203125" style="34" customWidth="1"/>
    <col min="2" max="2" width="9.83203125" style="34" customWidth="1"/>
    <col min="3" max="3" width="9.6640625" style="34" bestFit="1" customWidth="1"/>
    <col min="4" max="11" width="9.83203125" customWidth="1"/>
  </cols>
  <sheetData>
    <row r="1" spans="1:11" ht="15" x14ac:dyDescent="0.25">
      <c r="A1" s="176" t="s">
        <v>230</v>
      </c>
    </row>
    <row r="2" spans="1:11" x14ac:dyDescent="0.2">
      <c r="A2" s="198" t="s">
        <v>211</v>
      </c>
      <c r="B2" s="198"/>
      <c r="C2" s="198"/>
      <c r="D2" s="198"/>
      <c r="E2" s="198"/>
      <c r="F2" s="198"/>
      <c r="G2" s="198"/>
      <c r="H2" s="198"/>
      <c r="I2" s="198"/>
      <c r="J2" s="198"/>
      <c r="K2" s="10"/>
    </row>
    <row r="3" spans="1:11" x14ac:dyDescent="0.2">
      <c r="A3" s="199" t="s">
        <v>215</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v>2020</v>
      </c>
      <c r="E6" s="203">
        <v>2021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34"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43" t="s">
        <v>29</v>
      </c>
      <c r="B11" s="43"/>
      <c r="C11" s="43"/>
      <c r="I11" s="21"/>
      <c r="J11" s="5"/>
      <c r="K11" s="5"/>
    </row>
    <row r="12" spans="1:11" s="5" customFormat="1" x14ac:dyDescent="0.2">
      <c r="A12" s="51" t="s">
        <v>30</v>
      </c>
      <c r="B12" s="51"/>
      <c r="C12" s="51"/>
      <c r="I12" s="23"/>
    </row>
    <row r="13" spans="1:11" x14ac:dyDescent="0.2">
      <c r="A13" s="43" t="s">
        <v>113</v>
      </c>
      <c r="B13" s="43"/>
      <c r="C13" s="43"/>
      <c r="D13" s="136">
        <v>1994.5609999999999</v>
      </c>
      <c r="E13" s="133">
        <v>1463.7139999999999</v>
      </c>
      <c r="F13" s="133">
        <v>1467.2059999999999</v>
      </c>
      <c r="G13" s="133">
        <v>1612.518</v>
      </c>
      <c r="H13" s="133">
        <v>6519.6009999999997</v>
      </c>
      <c r="I13" s="118">
        <v>6874.5659999999998</v>
      </c>
      <c r="J13" s="22">
        <v>354.96500000000015</v>
      </c>
      <c r="K13" s="22"/>
    </row>
    <row r="14" spans="1:11" x14ac:dyDescent="0.2">
      <c r="A14" s="43" t="s">
        <v>102</v>
      </c>
      <c r="B14" s="43"/>
      <c r="C14" s="43"/>
      <c r="D14" s="136">
        <v>388.72699999999998</v>
      </c>
      <c r="E14" s="133">
        <v>438.834</v>
      </c>
      <c r="F14" s="133">
        <v>466.61900000000003</v>
      </c>
      <c r="G14" s="133">
        <v>465.05599999999998</v>
      </c>
      <c r="H14" s="133">
        <v>417.88</v>
      </c>
      <c r="I14" s="118">
        <v>419.762</v>
      </c>
      <c r="J14" s="22">
        <v>1.882000000000005</v>
      </c>
      <c r="K14" s="22"/>
    </row>
    <row r="15" spans="1:11" x14ac:dyDescent="0.2">
      <c r="A15" s="43" t="s">
        <v>114</v>
      </c>
      <c r="B15" s="43"/>
      <c r="C15" s="43"/>
      <c r="D15" s="136">
        <v>11269.767</v>
      </c>
      <c r="E15" s="133">
        <v>9498.64</v>
      </c>
      <c r="F15" s="133">
        <v>10645.041000000001</v>
      </c>
      <c r="G15" s="133">
        <v>11348.733</v>
      </c>
      <c r="H15" s="133">
        <v>7703.0330000000004</v>
      </c>
      <c r="I15" s="118">
        <v>7891.9139999999998</v>
      </c>
      <c r="J15" s="22">
        <v>188.8809999999994</v>
      </c>
      <c r="K15" s="22"/>
    </row>
    <row r="16" spans="1:11" x14ac:dyDescent="0.2">
      <c r="A16" s="43" t="s">
        <v>62</v>
      </c>
      <c r="B16" s="43"/>
      <c r="C16" s="43"/>
      <c r="D16" s="136">
        <v>5823.5879999999997</v>
      </c>
      <c r="E16" s="133">
        <v>5150.8010000000004</v>
      </c>
      <c r="F16" s="133">
        <v>4883.2169999999996</v>
      </c>
      <c r="G16" s="133">
        <v>5860.2640000000001</v>
      </c>
      <c r="H16" s="133">
        <v>6920.1139999999996</v>
      </c>
      <c r="I16" s="118">
        <v>7472.2849999999999</v>
      </c>
      <c r="J16" s="22">
        <v>552.17100000000028</v>
      </c>
      <c r="K16" s="22"/>
    </row>
    <row r="17" spans="1:11" x14ac:dyDescent="0.2">
      <c r="A17" s="43" t="s">
        <v>118</v>
      </c>
      <c r="B17" s="43"/>
      <c r="C17" s="43"/>
      <c r="D17" s="136"/>
      <c r="E17" s="83"/>
      <c r="F17" s="133"/>
      <c r="G17" s="133"/>
      <c r="H17" s="133"/>
      <c r="I17" s="118"/>
      <c r="J17" s="22"/>
      <c r="K17" s="22"/>
    </row>
    <row r="18" spans="1:11" x14ac:dyDescent="0.2">
      <c r="A18" s="61" t="s">
        <v>64</v>
      </c>
      <c r="B18" s="61"/>
      <c r="C18" s="61"/>
      <c r="D18" s="136">
        <v>1777.6589999999997</v>
      </c>
      <c r="E18" s="133">
        <v>2000.3959999999934</v>
      </c>
      <c r="F18" s="133">
        <v>1999.7810000000027</v>
      </c>
      <c r="G18" s="133">
        <v>2477.4089999999997</v>
      </c>
      <c r="H18" s="133">
        <v>3153.0869999999995</v>
      </c>
      <c r="I18" s="118">
        <v>2928.9600000000064</v>
      </c>
      <c r="J18" s="22">
        <v>-224.12699999999313</v>
      </c>
      <c r="K18" s="22"/>
    </row>
    <row r="19" spans="1:11" x14ac:dyDescent="0.2">
      <c r="A19" s="61" t="s">
        <v>65</v>
      </c>
      <c r="B19" s="61"/>
      <c r="C19" s="61"/>
      <c r="D19" s="136">
        <v>0</v>
      </c>
      <c r="E19" s="133">
        <v>0</v>
      </c>
      <c r="F19" s="133">
        <v>0</v>
      </c>
      <c r="G19" s="133">
        <v>0</v>
      </c>
      <c r="H19" s="133">
        <v>0</v>
      </c>
      <c r="I19" s="118">
        <v>0</v>
      </c>
      <c r="J19" s="22">
        <v>0</v>
      </c>
      <c r="K19" s="22"/>
    </row>
    <row r="20" spans="1:11" x14ac:dyDescent="0.2">
      <c r="A20" s="61" t="s">
        <v>119</v>
      </c>
      <c r="B20" s="61"/>
      <c r="C20" s="61"/>
      <c r="D20" s="136">
        <v>31.515000000000001</v>
      </c>
      <c r="E20" s="133">
        <v>47.548999999999999</v>
      </c>
      <c r="F20" s="133">
        <v>47.548999999999999</v>
      </c>
      <c r="G20" s="133">
        <v>47.548999999999999</v>
      </c>
      <c r="H20" s="133">
        <v>47.548999999999999</v>
      </c>
      <c r="I20" s="118">
        <v>58.805999999999997</v>
      </c>
      <c r="J20" s="22">
        <v>11.256999999999998</v>
      </c>
      <c r="K20" s="22"/>
    </row>
    <row r="21" spans="1:11" x14ac:dyDescent="0.2">
      <c r="A21" s="43" t="s">
        <v>66</v>
      </c>
      <c r="B21" s="43"/>
      <c r="C21" s="43"/>
      <c r="D21" s="136">
        <v>8.2410000000002128</v>
      </c>
      <c r="E21" s="133">
        <v>8.4829999999990662</v>
      </c>
      <c r="F21" s="133">
        <v>8.4830000000005725</v>
      </c>
      <c r="G21" s="133">
        <v>8.482999999999663</v>
      </c>
      <c r="H21" s="133">
        <v>8.4830000000012831</v>
      </c>
      <c r="I21" s="118">
        <v>8.4110000000007403</v>
      </c>
      <c r="J21" s="22">
        <v>0</v>
      </c>
      <c r="K21" s="22"/>
    </row>
    <row r="22" spans="1:11" s="5" customFormat="1" x14ac:dyDescent="0.2">
      <c r="A22" s="51" t="s">
        <v>67</v>
      </c>
      <c r="B22" s="51"/>
      <c r="C22" s="51"/>
      <c r="D22" s="134">
        <v>21294.058000000001</v>
      </c>
      <c r="E22" s="32">
        <v>18608.416999999994</v>
      </c>
      <c r="F22" s="32">
        <v>19517.896000000004</v>
      </c>
      <c r="G22" s="32">
        <v>21820.011999999999</v>
      </c>
      <c r="H22" s="32">
        <v>24769.746999999996</v>
      </c>
      <c r="I22" s="119">
        <v>25654.704000000005</v>
      </c>
      <c r="J22" s="22">
        <v>884.95700000000943</v>
      </c>
      <c r="K22" s="22"/>
    </row>
    <row r="23" spans="1:11" ht="3" customHeight="1" x14ac:dyDescent="0.2">
      <c r="A23" s="43"/>
      <c r="B23" s="43"/>
      <c r="C23" s="43"/>
      <c r="D23" s="136">
        <v>0</v>
      </c>
      <c r="E23" s="83"/>
      <c r="F23" s="83"/>
      <c r="G23" s="83"/>
      <c r="H23" s="83">
        <v>0</v>
      </c>
      <c r="I23" s="118">
        <v>0</v>
      </c>
      <c r="J23" s="22"/>
      <c r="K23" s="22"/>
    </row>
    <row r="24" spans="1:11" s="5" customFormat="1" x14ac:dyDescent="0.2">
      <c r="A24" s="51" t="s">
        <v>31</v>
      </c>
      <c r="B24" s="51"/>
      <c r="C24" s="51"/>
      <c r="D24" s="32"/>
      <c r="E24" s="22"/>
      <c r="F24" s="22"/>
      <c r="G24" s="22"/>
      <c r="H24" s="22"/>
      <c r="I24" s="119"/>
      <c r="J24" s="22"/>
      <c r="K24" s="22"/>
    </row>
    <row r="25" spans="1:11" x14ac:dyDescent="0.2">
      <c r="A25" s="43" t="s">
        <v>185</v>
      </c>
      <c r="B25" s="43"/>
      <c r="C25" s="43"/>
      <c r="D25" s="136">
        <v>43543.824000000001</v>
      </c>
      <c r="E25" s="133">
        <v>43628.133000000002</v>
      </c>
      <c r="F25" s="133">
        <v>43639.311999999998</v>
      </c>
      <c r="G25" s="133">
        <v>43639.311999999998</v>
      </c>
      <c r="H25" s="133">
        <v>44123.432999999997</v>
      </c>
      <c r="I25" s="118">
        <v>46015.14</v>
      </c>
      <c r="J25" s="22">
        <v>1891.7070000000022</v>
      </c>
      <c r="K25" s="22"/>
    </row>
    <row r="26" spans="1:11" x14ac:dyDescent="0.2">
      <c r="A26" s="50" t="s">
        <v>68</v>
      </c>
      <c r="B26" s="50"/>
      <c r="C26" s="50"/>
      <c r="D26" s="136">
        <v>101645.27499999999</v>
      </c>
      <c r="E26" s="133">
        <v>106511.715</v>
      </c>
      <c r="F26" s="133">
        <v>106509.568</v>
      </c>
      <c r="G26" s="133">
        <v>106537.78</v>
      </c>
      <c r="H26" s="133">
        <v>106308.852</v>
      </c>
      <c r="I26" s="118">
        <v>105495.973</v>
      </c>
      <c r="J26" s="22">
        <v>-812.87900000000081</v>
      </c>
      <c r="K26" s="22"/>
    </row>
    <row r="27" spans="1:11" x14ac:dyDescent="0.2">
      <c r="A27" s="56" t="s">
        <v>191</v>
      </c>
      <c r="B27" s="56"/>
      <c r="C27" s="107"/>
      <c r="D27" s="136">
        <v>2973.0169999999998</v>
      </c>
      <c r="E27" s="133">
        <v>2881.47</v>
      </c>
      <c r="F27" s="133">
        <v>2878.08</v>
      </c>
      <c r="G27" s="133">
        <v>2878.08</v>
      </c>
      <c r="H27" s="133">
        <v>2798.4810000000002</v>
      </c>
      <c r="I27" s="118">
        <v>2836.3560000000002</v>
      </c>
      <c r="J27" s="22">
        <v>37.875</v>
      </c>
      <c r="K27" s="22"/>
    </row>
    <row r="28" spans="1:11" x14ac:dyDescent="0.2">
      <c r="A28" s="43" t="s">
        <v>256</v>
      </c>
      <c r="B28" s="43"/>
      <c r="C28" s="43"/>
      <c r="D28" s="136">
        <v>1015.022</v>
      </c>
      <c r="E28" s="133">
        <v>0</v>
      </c>
      <c r="F28" s="133">
        <v>0</v>
      </c>
      <c r="G28" s="133">
        <v>0</v>
      </c>
      <c r="H28" s="133">
        <v>0</v>
      </c>
      <c r="I28" s="118">
        <v>1004.725</v>
      </c>
      <c r="J28" s="22">
        <v>1004.725</v>
      </c>
      <c r="K28" s="22"/>
    </row>
    <row r="29" spans="1:11" x14ac:dyDescent="0.2">
      <c r="A29" s="50" t="s">
        <v>112</v>
      </c>
      <c r="B29" s="50"/>
      <c r="C29" s="50"/>
      <c r="D29" s="136">
        <v>317.46800000000002</v>
      </c>
      <c r="E29" s="83">
        <v>321.21800000000002</v>
      </c>
      <c r="F29" s="133">
        <v>321.21800000000002</v>
      </c>
      <c r="G29" s="133">
        <v>321.21800000000002</v>
      </c>
      <c r="H29" s="133">
        <v>321.54300000000001</v>
      </c>
      <c r="I29" s="118">
        <v>263.73</v>
      </c>
      <c r="J29" s="22">
        <v>-57.812999999999988</v>
      </c>
      <c r="K29" s="22"/>
    </row>
    <row r="30" spans="1:11" x14ac:dyDescent="0.2">
      <c r="A30" s="61" t="s">
        <v>69</v>
      </c>
      <c r="B30" s="61"/>
      <c r="C30" s="61"/>
      <c r="D30" s="136"/>
      <c r="E30" s="133"/>
      <c r="F30" s="133"/>
      <c r="G30" s="133"/>
      <c r="H30" s="133"/>
      <c r="I30" s="118"/>
      <c r="J30" s="22"/>
      <c r="K30" s="22"/>
    </row>
    <row r="31" spans="1:11" x14ac:dyDescent="0.2">
      <c r="A31" s="61" t="s">
        <v>70</v>
      </c>
      <c r="B31" s="61"/>
      <c r="C31" s="61"/>
      <c r="D31" s="136">
        <v>1808.9349999999999</v>
      </c>
      <c r="E31" s="133">
        <v>2141.241</v>
      </c>
      <c r="F31" s="133">
        <v>2086.4160000000002</v>
      </c>
      <c r="G31" s="133">
        <v>2086.4160000000002</v>
      </c>
      <c r="H31" s="133">
        <v>1869.3050000000001</v>
      </c>
      <c r="I31" s="118">
        <v>1565.759</v>
      </c>
      <c r="J31" s="22">
        <v>-303.54600000000005</v>
      </c>
      <c r="K31" s="22"/>
    </row>
    <row r="32" spans="1:11" x14ac:dyDescent="0.2">
      <c r="A32" s="43" t="s">
        <v>71</v>
      </c>
      <c r="B32" s="43"/>
      <c r="C32" s="43"/>
      <c r="D32" s="136">
        <v>6433.3860000000004</v>
      </c>
      <c r="E32" s="133">
        <v>6573.3339999999998</v>
      </c>
      <c r="F32" s="133">
        <v>6605.2290000000003</v>
      </c>
      <c r="G32" s="133">
        <v>6605.2290000000003</v>
      </c>
      <c r="H32" s="133">
        <v>6510.36</v>
      </c>
      <c r="I32" s="118">
        <v>6103.6549999999997</v>
      </c>
      <c r="J32" s="22">
        <v>-406.70499999999993</v>
      </c>
      <c r="K32" s="22"/>
    </row>
    <row r="33" spans="1:11" x14ac:dyDescent="0.2">
      <c r="A33" s="43" t="s">
        <v>72</v>
      </c>
      <c r="B33" s="43"/>
      <c r="C33" s="43"/>
      <c r="D33" s="136">
        <v>1012.284</v>
      </c>
      <c r="E33" s="133">
        <v>1009.273</v>
      </c>
      <c r="F33" s="133">
        <v>1006.376</v>
      </c>
      <c r="G33" s="133">
        <v>1006.377</v>
      </c>
      <c r="H33" s="133">
        <v>991.14200000000005</v>
      </c>
      <c r="I33" s="118">
        <v>1090.8499999999999</v>
      </c>
      <c r="J33" s="22">
        <v>99.707999999999856</v>
      </c>
      <c r="K33" s="22"/>
    </row>
    <row r="34" spans="1:11" x14ac:dyDescent="0.2">
      <c r="A34" s="43" t="s">
        <v>171</v>
      </c>
      <c r="B34" s="43"/>
      <c r="C34" s="43"/>
      <c r="D34" s="136">
        <v>36.969000000000001</v>
      </c>
      <c r="E34" s="133">
        <v>32.969000000000001</v>
      </c>
      <c r="F34" s="133">
        <v>28.869</v>
      </c>
      <c r="G34" s="133">
        <v>28.869</v>
      </c>
      <c r="H34" s="133">
        <v>25.419</v>
      </c>
      <c r="I34" s="118">
        <v>112.08499999999999</v>
      </c>
      <c r="J34" s="22">
        <v>86.665999999999997</v>
      </c>
      <c r="K34" s="22"/>
    </row>
    <row r="35" spans="1:11" x14ac:dyDescent="0.2">
      <c r="A35" s="43" t="s">
        <v>63</v>
      </c>
      <c r="B35" s="43"/>
      <c r="C35" s="43"/>
      <c r="D35" s="136">
        <v>33.066000000000003</v>
      </c>
      <c r="E35" s="133">
        <v>51.445999999999998</v>
      </c>
      <c r="F35" s="133">
        <v>51.445999999999998</v>
      </c>
      <c r="G35" s="133">
        <v>51.445999999999998</v>
      </c>
      <c r="H35" s="133">
        <v>44.63</v>
      </c>
      <c r="I35" s="118">
        <v>27.541</v>
      </c>
      <c r="J35" s="22">
        <v>-17.089000000000002</v>
      </c>
      <c r="K35" s="22"/>
    </row>
    <row r="36" spans="1:11" s="5" customFormat="1" x14ac:dyDescent="0.2">
      <c r="A36" s="51" t="s">
        <v>73</v>
      </c>
      <c r="B36" s="51"/>
      <c r="C36" s="51"/>
      <c r="D36" s="134">
        <v>418.99299999999999</v>
      </c>
      <c r="E36" s="32">
        <v>493.78100000000001</v>
      </c>
      <c r="F36" s="32">
        <v>535.52499999999998</v>
      </c>
      <c r="G36" s="32">
        <v>535.52499999999998</v>
      </c>
      <c r="H36" s="32">
        <v>400.26299999999998</v>
      </c>
      <c r="I36" s="119">
        <v>519.49699999999996</v>
      </c>
      <c r="J36" s="22">
        <v>119.23399999999998</v>
      </c>
      <c r="K36" s="22"/>
    </row>
    <row r="37" spans="1:11" s="5" customFormat="1" x14ac:dyDescent="0.2">
      <c r="A37" s="51" t="s">
        <v>141</v>
      </c>
      <c r="B37" s="51"/>
      <c r="C37" s="51"/>
      <c r="D37" s="32">
        <v>159238.23899999997</v>
      </c>
      <c r="E37" s="22">
        <v>163644.57999999999</v>
      </c>
      <c r="F37" s="22">
        <v>163662.03899999996</v>
      </c>
      <c r="G37" s="22">
        <v>163690.25199999998</v>
      </c>
      <c r="H37" s="22">
        <v>163393.42799999999</v>
      </c>
      <c r="I37" s="119">
        <v>165035.31100000002</v>
      </c>
      <c r="J37" s="22">
        <v>1641.8830000000307</v>
      </c>
      <c r="K37" s="22"/>
    </row>
    <row r="38" spans="1:11" s="5" customFormat="1" x14ac:dyDescent="0.2">
      <c r="A38" s="51"/>
      <c r="B38" s="51"/>
      <c r="C38" s="51"/>
      <c r="D38" s="134"/>
      <c r="E38" s="22"/>
      <c r="F38" s="22"/>
      <c r="G38" s="22"/>
      <c r="H38" s="22"/>
      <c r="I38" s="119"/>
      <c r="J38" s="22"/>
      <c r="K38" s="22"/>
    </row>
    <row r="39" spans="1:11" x14ac:dyDescent="0.2">
      <c r="A39" s="43" t="s">
        <v>32</v>
      </c>
      <c r="B39" s="43"/>
      <c r="C39" s="43"/>
      <c r="D39" s="16">
        <v>180532.29699999996</v>
      </c>
      <c r="E39" s="83">
        <v>182252.99699999997</v>
      </c>
      <c r="F39" s="83">
        <v>183179.93499999997</v>
      </c>
      <c r="G39" s="83">
        <v>185510.26399999997</v>
      </c>
      <c r="H39" s="83">
        <v>188163.17499999999</v>
      </c>
      <c r="I39" s="118">
        <v>190690.01500000001</v>
      </c>
      <c r="J39" s="22">
        <v>2526.8400000000256</v>
      </c>
      <c r="K39" s="22"/>
    </row>
    <row r="40" spans="1:11" x14ac:dyDescent="0.2">
      <c r="A40" s="43"/>
      <c r="B40" s="43"/>
      <c r="C40" s="43"/>
      <c r="D40" s="16"/>
      <c r="E40" s="83"/>
      <c r="F40" s="83"/>
      <c r="G40" s="83"/>
      <c r="H40" s="83"/>
      <c r="I40" s="118"/>
      <c r="J40" s="22"/>
      <c r="K40" s="22"/>
    </row>
    <row r="41" spans="1:11" x14ac:dyDescent="0.2">
      <c r="A41" s="43" t="s">
        <v>33</v>
      </c>
      <c r="B41" s="43"/>
      <c r="C41" s="43"/>
      <c r="D41" s="136"/>
      <c r="E41" s="133"/>
      <c r="F41" s="133"/>
      <c r="G41" s="133"/>
      <c r="H41" s="133"/>
      <c r="I41" s="118"/>
      <c r="J41" s="22"/>
      <c r="K41" s="22"/>
    </row>
    <row r="42" spans="1:11" x14ac:dyDescent="0.2">
      <c r="A42" s="43" t="s">
        <v>34</v>
      </c>
      <c r="B42" s="43"/>
      <c r="C42" s="43"/>
      <c r="D42" s="136">
        <v>14.15</v>
      </c>
      <c r="E42" s="133">
        <v>14.151</v>
      </c>
      <c r="F42" s="133">
        <v>14.365</v>
      </c>
      <c r="G42" s="133">
        <v>13.827</v>
      </c>
      <c r="H42" s="133">
        <v>12.999000000000001</v>
      </c>
      <c r="I42" s="118">
        <v>15.801</v>
      </c>
      <c r="J42" s="22">
        <v>2.8019999999999996</v>
      </c>
      <c r="K42" s="22"/>
    </row>
    <row r="43" spans="1:11" x14ac:dyDescent="0.2">
      <c r="A43" s="43" t="s">
        <v>35</v>
      </c>
      <c r="B43" s="43"/>
      <c r="C43" s="43"/>
      <c r="D43" s="16">
        <v>326.17200000000003</v>
      </c>
      <c r="E43" s="83">
        <v>308.84500000000003</v>
      </c>
      <c r="F43" s="83">
        <v>308.84500000000003</v>
      </c>
      <c r="G43" s="83">
        <v>308.84500000000003</v>
      </c>
      <c r="H43" s="83">
        <v>308.84500000000003</v>
      </c>
      <c r="I43" s="118">
        <v>308.846</v>
      </c>
      <c r="J43" s="22">
        <v>0</v>
      </c>
      <c r="K43" s="22"/>
    </row>
    <row r="44" spans="1:11" x14ac:dyDescent="0.2">
      <c r="A44" s="61" t="s">
        <v>36</v>
      </c>
      <c r="B44" s="61"/>
      <c r="C44" s="43"/>
      <c r="D44" s="136"/>
      <c r="E44" s="133"/>
      <c r="F44" s="133"/>
      <c r="G44" s="133"/>
      <c r="H44" s="133"/>
      <c r="I44" s="118"/>
      <c r="J44" s="22"/>
      <c r="K44" s="22"/>
    </row>
    <row r="45" spans="1:11" x14ac:dyDescent="0.2">
      <c r="A45" s="61" t="s">
        <v>181</v>
      </c>
      <c r="B45" s="61"/>
      <c r="C45" s="43"/>
      <c r="D45" s="136">
        <v>3471.067</v>
      </c>
      <c r="E45" s="133">
        <v>4060.998</v>
      </c>
      <c r="F45" s="133">
        <v>4062.672</v>
      </c>
      <c r="G45" s="133">
        <v>4062.672</v>
      </c>
      <c r="H45" s="133">
        <v>3391.4009999999998</v>
      </c>
      <c r="I45" s="118">
        <v>3449.471</v>
      </c>
      <c r="J45" s="22">
        <v>58.070000000000164</v>
      </c>
      <c r="K45" s="22"/>
    </row>
    <row r="46" spans="1:11" x14ac:dyDescent="0.2">
      <c r="A46" s="43" t="s">
        <v>257</v>
      </c>
      <c r="B46" s="43"/>
      <c r="C46" s="43"/>
      <c r="D46" s="136">
        <v>0</v>
      </c>
      <c r="E46" s="133">
        <v>0</v>
      </c>
      <c r="F46" s="133">
        <v>0</v>
      </c>
      <c r="G46" s="133">
        <v>0</v>
      </c>
      <c r="H46" s="133">
        <v>0</v>
      </c>
      <c r="I46" s="118">
        <v>348.47</v>
      </c>
      <c r="J46" s="22">
        <v>348.47</v>
      </c>
      <c r="K46" s="22"/>
    </row>
    <row r="47" spans="1:11" x14ac:dyDescent="0.2">
      <c r="A47" s="43" t="s">
        <v>182</v>
      </c>
      <c r="B47" s="43"/>
      <c r="C47" s="43"/>
      <c r="D47" s="136">
        <v>49699.898999999998</v>
      </c>
      <c r="E47" s="133">
        <v>51055.584000000003</v>
      </c>
      <c r="F47" s="133">
        <v>51092.451000000001</v>
      </c>
      <c r="G47" s="133">
        <v>50940.81</v>
      </c>
      <c r="H47" s="133">
        <v>49992.356</v>
      </c>
      <c r="I47" s="118">
        <v>50098.232000000004</v>
      </c>
      <c r="J47" s="22">
        <v>105.87600000000384</v>
      </c>
      <c r="K47" s="22"/>
    </row>
    <row r="48" spans="1:11" x14ac:dyDescent="0.2">
      <c r="A48" s="43" t="s">
        <v>170</v>
      </c>
      <c r="B48" s="43"/>
      <c r="C48" s="43"/>
      <c r="D48" s="136">
        <v>6915.46</v>
      </c>
      <c r="E48" s="133">
        <v>6725.8779999999997</v>
      </c>
      <c r="F48" s="133">
        <v>6774.8540000000003</v>
      </c>
      <c r="G48" s="133">
        <v>6777.7780000000002</v>
      </c>
      <c r="H48" s="133">
        <v>5601.8980000000001</v>
      </c>
      <c r="I48" s="118">
        <v>5597.9830000000002</v>
      </c>
      <c r="J48" s="22">
        <v>-3.9149999999999636</v>
      </c>
      <c r="K48" s="22"/>
    </row>
    <row r="49" spans="1:11" x14ac:dyDescent="0.2">
      <c r="A49" s="43" t="s">
        <v>74</v>
      </c>
      <c r="B49" s="43"/>
      <c r="C49" s="43"/>
      <c r="D49" s="136">
        <v>3966.0210000000002</v>
      </c>
      <c r="E49" s="133">
        <v>3965.3440000000001</v>
      </c>
      <c r="F49" s="133">
        <v>3955.8969999999999</v>
      </c>
      <c r="G49" s="133">
        <v>3955.8969999999999</v>
      </c>
      <c r="H49" s="133">
        <v>4018.578</v>
      </c>
      <c r="I49" s="118">
        <v>4327.3109999999997</v>
      </c>
      <c r="J49" s="22">
        <v>308.73299999999972</v>
      </c>
      <c r="K49" s="22"/>
    </row>
    <row r="50" spans="1:11" s="5" customFormat="1" x14ac:dyDescent="0.2">
      <c r="A50" s="51" t="s">
        <v>75</v>
      </c>
      <c r="B50" s="51"/>
      <c r="C50" s="51"/>
      <c r="D50" s="32">
        <v>9811.8870000000006</v>
      </c>
      <c r="E50" s="22">
        <v>9670.4150000000009</v>
      </c>
      <c r="F50" s="22">
        <v>9660.3780000000006</v>
      </c>
      <c r="G50" s="22">
        <v>9660.3469999999998</v>
      </c>
      <c r="H50" s="22">
        <v>10298.291999999999</v>
      </c>
      <c r="I50" s="119">
        <v>10031.055</v>
      </c>
      <c r="J50" s="22">
        <v>-267.23699999999917</v>
      </c>
      <c r="K50" s="22"/>
    </row>
    <row r="51" spans="1:11" ht="3" customHeight="1" x14ac:dyDescent="0.2">
      <c r="A51" s="43" t="s">
        <v>76</v>
      </c>
      <c r="B51" s="43"/>
      <c r="C51" s="43"/>
      <c r="D51" s="16">
        <v>3889.4509999999573</v>
      </c>
      <c r="E51" s="83">
        <v>3725.8189999999699</v>
      </c>
      <c r="F51" s="83">
        <v>3772.1679999999801</v>
      </c>
      <c r="G51" s="83">
        <v>3771.7379999999698</v>
      </c>
      <c r="H51" s="83">
        <v>4001.3279999999795</v>
      </c>
      <c r="I51" s="118">
        <v>3930.7890000000043</v>
      </c>
      <c r="J51" s="22">
        <v>-70.538999999975204</v>
      </c>
      <c r="K51" s="22"/>
    </row>
    <row r="52" spans="1:11" s="4" customFormat="1" x14ac:dyDescent="0.2">
      <c r="A52" s="42" t="s">
        <v>37</v>
      </c>
      <c r="B52" s="42"/>
      <c r="C52" s="42"/>
      <c r="D52" s="45">
        <v>78094.10699999996</v>
      </c>
      <c r="E52" s="18">
        <v>79527.033999999971</v>
      </c>
      <c r="F52" s="18">
        <v>79641.629999999976</v>
      </c>
      <c r="G52" s="18">
        <v>79491.913999999961</v>
      </c>
      <c r="H52" s="18">
        <v>77625.696999999986</v>
      </c>
      <c r="I52" s="120">
        <v>78107.958000000013</v>
      </c>
      <c r="J52" s="25">
        <v>482.26100000002771</v>
      </c>
      <c r="K52" s="25"/>
    </row>
    <row r="53" spans="1:11" s="4" customFormat="1" ht="3" customHeight="1" x14ac:dyDescent="0.2">
      <c r="A53" s="42"/>
      <c r="B53" s="42"/>
      <c r="C53" s="42"/>
      <c r="D53" s="45"/>
      <c r="E53" s="18"/>
      <c r="F53" s="18"/>
      <c r="G53" s="18"/>
      <c r="H53" s="18"/>
      <c r="I53" s="120"/>
      <c r="J53" s="22"/>
      <c r="K53" s="22"/>
    </row>
    <row r="54" spans="1:11" s="4" customFormat="1" x14ac:dyDescent="0.2">
      <c r="A54" s="51" t="s">
        <v>77</v>
      </c>
      <c r="B54" s="51"/>
      <c r="C54" s="51"/>
      <c r="D54" s="45">
        <v>102438.19</v>
      </c>
      <c r="E54" s="18">
        <v>102725.963</v>
      </c>
      <c r="F54" s="18">
        <v>103538.30499999999</v>
      </c>
      <c r="G54" s="18">
        <v>106018.35</v>
      </c>
      <c r="H54" s="18">
        <v>110537.478</v>
      </c>
      <c r="I54" s="120">
        <v>112582.057</v>
      </c>
      <c r="J54" s="22">
        <v>2044.5789999999979</v>
      </c>
      <c r="K54" s="22"/>
    </row>
    <row r="55" spans="1:11" s="4" customFormat="1" x14ac:dyDescent="0.2">
      <c r="A55" s="50"/>
      <c r="B55" s="50"/>
      <c r="C55" s="50"/>
      <c r="D55" s="16"/>
      <c r="E55" s="133"/>
      <c r="F55" s="133"/>
      <c r="G55" s="133"/>
      <c r="H55" s="133"/>
      <c r="I55" s="118"/>
      <c r="J55" s="22"/>
      <c r="K55" s="22"/>
    </row>
    <row r="56" spans="1:11" s="4" customFormat="1" x14ac:dyDescent="0.2">
      <c r="A56" s="50" t="s">
        <v>78</v>
      </c>
      <c r="B56" s="50"/>
      <c r="C56" s="50"/>
      <c r="D56" s="16"/>
      <c r="E56" s="133"/>
      <c r="F56" s="133"/>
      <c r="G56" s="133"/>
      <c r="H56" s="133"/>
      <c r="I56" s="118"/>
      <c r="J56" s="22"/>
      <c r="K56" s="22"/>
    </row>
    <row r="57" spans="1:11" s="4" customFormat="1" x14ac:dyDescent="0.2">
      <c r="A57" s="56" t="s">
        <v>79</v>
      </c>
      <c r="B57" s="56"/>
      <c r="C57" s="50"/>
      <c r="D57" s="16">
        <v>0</v>
      </c>
      <c r="E57" s="133">
        <v>0</v>
      </c>
      <c r="F57" s="133">
        <v>0</v>
      </c>
      <c r="G57" s="133">
        <v>0</v>
      </c>
      <c r="H57" s="133">
        <v>0</v>
      </c>
      <c r="I57" s="118">
        <v>0</v>
      </c>
      <c r="J57" s="22">
        <v>0</v>
      </c>
      <c r="K57" s="22"/>
    </row>
    <row r="58" spans="1:11" s="4" customFormat="1" x14ac:dyDescent="0.2">
      <c r="A58" s="56" t="s">
        <v>80</v>
      </c>
      <c r="B58" s="56"/>
      <c r="C58" s="108"/>
      <c r="D58" s="16">
        <v>25042.553</v>
      </c>
      <c r="E58" s="83">
        <v>26322.454999999998</v>
      </c>
      <c r="F58" s="83">
        <v>27142.045000000002</v>
      </c>
      <c r="G58" s="83">
        <v>29128.137000000002</v>
      </c>
      <c r="H58" s="83">
        <v>33704.877999999997</v>
      </c>
      <c r="I58" s="118">
        <v>30963.798000000003</v>
      </c>
      <c r="J58" s="22">
        <v>-2741.0799999999945</v>
      </c>
      <c r="K58" s="25"/>
    </row>
    <row r="59" spans="1:11" x14ac:dyDescent="0.2">
      <c r="A59" s="43" t="s">
        <v>81</v>
      </c>
      <c r="B59" s="43"/>
      <c r="C59" s="43"/>
      <c r="D59" s="16">
        <v>77395.637000000002</v>
      </c>
      <c r="E59" s="83">
        <v>76403.508000000002</v>
      </c>
      <c r="F59" s="83">
        <v>76396.259999999995</v>
      </c>
      <c r="G59" s="83">
        <v>76890.213000000003</v>
      </c>
      <c r="H59" s="83">
        <v>76832.600000000006</v>
      </c>
      <c r="I59" s="118">
        <v>81618.258999999991</v>
      </c>
      <c r="J59" s="22">
        <v>4785.6589999999851</v>
      </c>
      <c r="K59" s="22"/>
    </row>
    <row r="60" spans="1:11" x14ac:dyDescent="0.2">
      <c r="A60" s="34" t="s">
        <v>38</v>
      </c>
      <c r="C60" s="172">
        <v>4</v>
      </c>
      <c r="D60" s="187">
        <v>102438.19</v>
      </c>
      <c r="E60" s="18">
        <v>102725.963</v>
      </c>
      <c r="F60" s="18">
        <v>103538.30499999999</v>
      </c>
      <c r="G60" s="18">
        <v>106018.35</v>
      </c>
      <c r="H60" s="18">
        <v>110537.478</v>
      </c>
      <c r="I60" s="120">
        <v>112582.057</v>
      </c>
      <c r="J60" s="83">
        <v>2044.5789999999979</v>
      </c>
    </row>
    <row r="61" spans="1:11" ht="9.75" customHeight="1" thickBot="1" x14ac:dyDescent="0.25">
      <c r="A61" s="43"/>
      <c r="B61" s="43"/>
      <c r="C61" s="43"/>
      <c r="D61" s="16"/>
      <c r="E61" s="83"/>
      <c r="F61" s="83"/>
      <c r="G61" s="83"/>
      <c r="H61" s="83"/>
      <c r="I61" s="118"/>
      <c r="J61" s="22"/>
      <c r="K61" s="22"/>
    </row>
    <row r="62" spans="1:11" ht="20.25" customHeight="1" thickBot="1" x14ac:dyDescent="0.25">
      <c r="A62" s="93" t="s">
        <v>82</v>
      </c>
      <c r="B62" s="93"/>
      <c r="C62" s="93"/>
      <c r="D62" s="95"/>
      <c r="E62" s="94"/>
      <c r="F62" s="94"/>
      <c r="G62" s="94"/>
      <c r="H62" s="94"/>
      <c r="I62" s="123"/>
      <c r="J62" s="89"/>
      <c r="K62" s="22"/>
    </row>
    <row r="63" spans="1:11" x14ac:dyDescent="0.2">
      <c r="A63" s="51"/>
      <c r="B63" s="51"/>
      <c r="C63" s="51"/>
      <c r="D63" s="32"/>
      <c r="E63" s="133"/>
      <c r="F63" s="133"/>
      <c r="G63" s="133"/>
      <c r="H63" s="133"/>
      <c r="I63" s="119"/>
      <c r="J63" s="22"/>
      <c r="K63" s="22"/>
    </row>
    <row r="64" spans="1:11" x14ac:dyDescent="0.2">
      <c r="A64" s="43" t="s">
        <v>83</v>
      </c>
      <c r="B64" s="43"/>
      <c r="C64" s="43"/>
      <c r="D64" s="16">
        <v>-56800.048999999955</v>
      </c>
      <c r="E64" s="83">
        <v>-60918.616999999977</v>
      </c>
      <c r="F64" s="83">
        <v>-60123.733999999968</v>
      </c>
      <c r="G64" s="83">
        <v>-57671.901999999958</v>
      </c>
      <c r="H64" s="83">
        <v>-52855.94999999999</v>
      </c>
      <c r="I64" s="118">
        <v>-52453.254000000008</v>
      </c>
      <c r="J64" s="22">
        <v>402.69599999998172</v>
      </c>
      <c r="K64" s="22"/>
    </row>
    <row r="65" spans="1:11" x14ac:dyDescent="0.2">
      <c r="A65" s="51" t="s">
        <v>84</v>
      </c>
      <c r="B65" s="51"/>
      <c r="C65" s="51"/>
      <c r="D65" s="16">
        <v>58577.707999999955</v>
      </c>
      <c r="E65" s="83">
        <v>62919.01299999997</v>
      </c>
      <c r="F65" s="83">
        <v>62123.51499999997</v>
      </c>
      <c r="G65" s="83">
        <v>60149.310999999958</v>
      </c>
      <c r="H65" s="83">
        <v>56009.036999999989</v>
      </c>
      <c r="I65" s="118">
        <v>55382.214000000014</v>
      </c>
      <c r="J65" s="22">
        <v>-626.82299999997485</v>
      </c>
      <c r="K65" s="22"/>
    </row>
    <row r="66" spans="1:11" x14ac:dyDescent="0.2">
      <c r="A66" s="43"/>
      <c r="B66" s="43"/>
      <c r="C66" s="43"/>
      <c r="D66" s="16"/>
      <c r="E66" s="133"/>
      <c r="F66" s="133"/>
      <c r="G66" s="133"/>
      <c r="H66" s="133"/>
      <c r="I66" s="118"/>
      <c r="J66" s="22"/>
      <c r="K66" s="22"/>
    </row>
    <row r="67" spans="1:11" x14ac:dyDescent="0.2">
      <c r="A67" s="51" t="s">
        <v>85</v>
      </c>
      <c r="B67" s="51"/>
      <c r="C67" s="51"/>
      <c r="D67" s="16"/>
      <c r="E67" s="133"/>
      <c r="F67" s="133"/>
      <c r="G67" s="133"/>
      <c r="H67" s="133"/>
      <c r="I67" s="118"/>
      <c r="J67" s="22"/>
      <c r="K67" s="22"/>
    </row>
    <row r="68" spans="1:11" x14ac:dyDescent="0.2">
      <c r="A68" s="51" t="s">
        <v>86</v>
      </c>
      <c r="B68" s="51"/>
      <c r="C68" s="51"/>
      <c r="D68" s="16">
        <v>53511.288</v>
      </c>
      <c r="E68" s="133">
        <v>55439.578000000001</v>
      </c>
      <c r="F68" s="133">
        <v>55478.332999999999</v>
      </c>
      <c r="G68" s="133">
        <v>55326.153999999995</v>
      </c>
      <c r="H68" s="133">
        <v>53705.601000000002</v>
      </c>
      <c r="I68" s="118">
        <v>54220.820000000007</v>
      </c>
      <c r="J68" s="22">
        <v>515.2190000000046</v>
      </c>
      <c r="K68" s="22"/>
    </row>
    <row r="69" spans="1:11" ht="10.5" customHeight="1" x14ac:dyDescent="0.2">
      <c r="A69" s="51" t="s">
        <v>87</v>
      </c>
      <c r="B69" s="51"/>
      <c r="C69" s="51"/>
      <c r="D69" s="32">
        <v>13653.055</v>
      </c>
      <c r="E69" s="32">
        <v>11401.188</v>
      </c>
      <c r="F69" s="32">
        <v>12578.866000000002</v>
      </c>
      <c r="G69" s="32">
        <v>13426.307000000001</v>
      </c>
      <c r="H69" s="32">
        <v>14640.513999999999</v>
      </c>
      <c r="I69" s="119">
        <v>15186.241999999998</v>
      </c>
      <c r="J69" s="22">
        <v>545.72799999999916</v>
      </c>
      <c r="K69" s="22"/>
    </row>
    <row r="70" spans="1:11" x14ac:dyDescent="0.2">
      <c r="A70" s="185" t="s">
        <v>85</v>
      </c>
      <c r="D70" s="20">
        <v>39858.233</v>
      </c>
      <c r="E70" s="20">
        <v>44038.39</v>
      </c>
      <c r="F70" s="20">
        <v>42899.466999999997</v>
      </c>
      <c r="G70" s="20">
        <v>41899.846999999994</v>
      </c>
      <c r="H70" s="20">
        <v>39065.087</v>
      </c>
      <c r="I70" s="127">
        <v>39034.578000000009</v>
      </c>
      <c r="J70" s="20">
        <v>-30.50899999999092</v>
      </c>
    </row>
    <row r="71" spans="1:11" x14ac:dyDescent="0.2">
      <c r="A71" s="186" t="s">
        <v>207</v>
      </c>
    </row>
  </sheetData>
  <mergeCells count="3">
    <mergeCell ref="E6:J6"/>
    <mergeCell ref="A2:J2"/>
    <mergeCell ref="A3:J3"/>
  </mergeCells>
  <phoneticPr fontId="0" type="noConversion"/>
  <pageMargins left="0.75" right="0.75" top="1" bottom="1" header="0.5" footer="0.5"/>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32"/>
  <sheetViews>
    <sheetView showGridLines="0" zoomScaleNormal="100" workbookViewId="0"/>
  </sheetViews>
  <sheetFormatPr defaultRowHeight="11.25" x14ac:dyDescent="0.2"/>
  <cols>
    <col min="1" max="1" width="40.33203125" customWidth="1"/>
    <col min="2" max="3" width="14.33203125" customWidth="1"/>
    <col min="4" max="4" width="14.5" bestFit="1" customWidth="1"/>
    <col min="5" max="5" width="17.83203125" customWidth="1"/>
  </cols>
  <sheetData>
    <row r="1" spans="1:5" ht="15" x14ac:dyDescent="0.25">
      <c r="A1" s="176" t="s">
        <v>231</v>
      </c>
    </row>
    <row r="2" spans="1:5" x14ac:dyDescent="0.2">
      <c r="A2" s="206" t="s">
        <v>211</v>
      </c>
      <c r="B2" s="206"/>
      <c r="C2" s="206"/>
      <c r="D2" s="206"/>
      <c r="E2" s="206"/>
    </row>
    <row r="3" spans="1:5" ht="10.5" customHeight="1" x14ac:dyDescent="0.2">
      <c r="A3" s="205" t="s">
        <v>199</v>
      </c>
      <c r="B3" s="205"/>
      <c r="C3" s="205"/>
      <c r="D3" s="205"/>
      <c r="E3" s="205"/>
    </row>
    <row r="4" spans="1:5" ht="3" customHeight="1" x14ac:dyDescent="0.2"/>
    <row r="5" spans="1:5" ht="70.5" customHeight="1" x14ac:dyDescent="0.2">
      <c r="A5" s="72"/>
      <c r="B5" s="79" t="s">
        <v>149</v>
      </c>
      <c r="C5" s="80" t="s">
        <v>152</v>
      </c>
      <c r="D5" s="80" t="s">
        <v>151</v>
      </c>
      <c r="E5" s="81" t="s">
        <v>144</v>
      </c>
    </row>
    <row r="6" spans="1:5" x14ac:dyDescent="0.2">
      <c r="A6" s="67"/>
      <c r="B6" s="82" t="s">
        <v>0</v>
      </c>
      <c r="C6" s="82" t="s">
        <v>0</v>
      </c>
      <c r="D6" s="82" t="s">
        <v>0</v>
      </c>
      <c r="E6" s="82" t="s">
        <v>0</v>
      </c>
    </row>
    <row r="9" spans="1:5" x14ac:dyDescent="0.2">
      <c r="A9" s="5" t="s">
        <v>189</v>
      </c>
      <c r="B9" s="22">
        <v>74748.356</v>
      </c>
      <c r="C9" s="22">
        <v>2220.1689999999944</v>
      </c>
      <c r="D9" s="22">
        <v>23623.554999999997</v>
      </c>
      <c r="E9" s="22">
        <v>100593.07999999999</v>
      </c>
    </row>
    <row r="10" spans="1:5" x14ac:dyDescent="0.2">
      <c r="A10" t="s">
        <v>192</v>
      </c>
      <c r="B10" s="20">
        <v>0</v>
      </c>
      <c r="C10" s="20">
        <v>0</v>
      </c>
      <c r="D10" s="20">
        <v>-112.286</v>
      </c>
      <c r="E10" s="20">
        <v>-112.286</v>
      </c>
    </row>
    <row r="11" spans="1:5" x14ac:dyDescent="0.2">
      <c r="A11" t="s">
        <v>193</v>
      </c>
      <c r="B11" s="180">
        <v>0</v>
      </c>
      <c r="C11" s="180">
        <v>0</v>
      </c>
      <c r="D11" s="180">
        <v>-231.405</v>
      </c>
      <c r="E11" s="180">
        <v>-231.405</v>
      </c>
    </row>
    <row r="12" spans="1:5" x14ac:dyDescent="0.2">
      <c r="A12" t="s">
        <v>194</v>
      </c>
      <c r="B12" s="22">
        <v>74748.356</v>
      </c>
      <c r="C12" s="22">
        <v>2220.1689999999944</v>
      </c>
      <c r="D12" s="22">
        <v>23279.863999999998</v>
      </c>
      <c r="E12" s="22">
        <v>100249.389</v>
      </c>
    </row>
    <row r="13" spans="1:5" x14ac:dyDescent="0.2">
      <c r="A13" s="5" t="s">
        <v>172</v>
      </c>
      <c r="B13" s="20">
        <v>0</v>
      </c>
      <c r="C13" s="20">
        <v>0</v>
      </c>
      <c r="D13" s="20">
        <v>1853.7079999999855</v>
      </c>
      <c r="E13" s="20">
        <v>1853.7079999999855</v>
      </c>
    </row>
    <row r="14" spans="1:5" x14ac:dyDescent="0.2">
      <c r="A14" t="s">
        <v>197</v>
      </c>
      <c r="B14" s="20">
        <v>850.47599999999511</v>
      </c>
      <c r="C14" s="20">
        <v>-492.88899999999484</v>
      </c>
      <c r="D14" s="20">
        <v>-366.18499999998517</v>
      </c>
      <c r="E14" s="20">
        <v>-8.5979999999848928</v>
      </c>
    </row>
    <row r="15" spans="1:5" x14ac:dyDescent="0.2">
      <c r="A15" s="4"/>
      <c r="B15" s="20"/>
      <c r="C15" s="20"/>
      <c r="D15" s="20"/>
      <c r="E15" s="20"/>
    </row>
    <row r="16" spans="1:5" x14ac:dyDescent="0.2">
      <c r="A16" t="s">
        <v>176</v>
      </c>
      <c r="B16" s="22">
        <v>850.47599999999511</v>
      </c>
      <c r="C16" s="22">
        <v>-492.88899999999484</v>
      </c>
      <c r="D16" s="22">
        <v>1487.5230000000004</v>
      </c>
      <c r="E16" s="22">
        <v>1845.1100000000006</v>
      </c>
    </row>
    <row r="17" spans="1:5" x14ac:dyDescent="0.2">
      <c r="A17" s="5"/>
      <c r="B17" s="20"/>
      <c r="C17" s="20"/>
      <c r="D17" s="20"/>
      <c r="E17" s="20"/>
    </row>
    <row r="18" spans="1:5" ht="11.25" customHeight="1" x14ac:dyDescent="0.2">
      <c r="A18" s="143" t="s">
        <v>259</v>
      </c>
      <c r="B18" s="20">
        <v>18.146000000000001</v>
      </c>
      <c r="C18" s="20">
        <v>50.378999999999998</v>
      </c>
      <c r="D18" s="20">
        <v>275.166</v>
      </c>
      <c r="E18" s="20">
        <v>343.69100000000003</v>
      </c>
    </row>
    <row r="19" spans="1:5" ht="11.25" customHeight="1" x14ac:dyDescent="0.2">
      <c r="A19" s="143"/>
      <c r="B19" s="20"/>
      <c r="C19" s="20"/>
      <c r="D19" s="20"/>
      <c r="E19" s="20"/>
    </row>
    <row r="20" spans="1:5" ht="11.25" customHeight="1" x14ac:dyDescent="0.2">
      <c r="A20" s="189" t="s">
        <v>190</v>
      </c>
      <c r="B20" s="105">
        <v>75616.977999999988</v>
      </c>
      <c r="C20" s="105">
        <v>1777.6589999999994</v>
      </c>
      <c r="D20" s="105">
        <v>25042.553</v>
      </c>
      <c r="E20" s="105">
        <v>102438.19</v>
      </c>
    </row>
    <row r="21" spans="1:5" ht="11.25" customHeight="1" x14ac:dyDescent="0.2">
      <c r="A21" s="65"/>
      <c r="B21" s="20"/>
      <c r="C21" s="20"/>
      <c r="D21" s="20"/>
      <c r="E21" s="20"/>
    </row>
    <row r="22" spans="1:5" ht="11.25" customHeight="1" x14ac:dyDescent="0.2">
      <c r="A22" s="65" t="s">
        <v>260</v>
      </c>
      <c r="B22" s="22">
        <v>75616.977999999988</v>
      </c>
      <c r="C22" s="22">
        <v>1777.6589999999994</v>
      </c>
      <c r="D22" s="22">
        <v>25042.553</v>
      </c>
      <c r="E22" s="22">
        <v>102438.19</v>
      </c>
    </row>
    <row r="23" spans="1:5" x14ac:dyDescent="0.2">
      <c r="A23" s="65" t="s">
        <v>172</v>
      </c>
      <c r="B23" s="20">
        <v>0</v>
      </c>
      <c r="C23" s="20">
        <v>0</v>
      </c>
      <c r="D23" s="20">
        <v>4659.7589999999527</v>
      </c>
      <c r="E23" s="20">
        <v>4659.7589999999527</v>
      </c>
    </row>
    <row r="24" spans="1:5" s="5" customFormat="1" x14ac:dyDescent="0.2">
      <c r="A24" s="10" t="s">
        <v>51</v>
      </c>
      <c r="B24" s="20">
        <v>3071.3210000000054</v>
      </c>
      <c r="C24" s="188">
        <v>1151.3010000000068</v>
      </c>
      <c r="D24" s="20">
        <v>1261.4860000000326</v>
      </c>
      <c r="E24" s="20">
        <v>5484.1080000000447</v>
      </c>
    </row>
    <row r="25" spans="1:5" ht="3" customHeight="1" x14ac:dyDescent="0.2">
      <c r="A25" s="65"/>
      <c r="B25" s="20"/>
      <c r="C25" s="20"/>
      <c r="D25" s="20"/>
      <c r="E25" s="20"/>
    </row>
    <row r="26" spans="1:5" x14ac:dyDescent="0.2">
      <c r="A26" s="65" t="s">
        <v>176</v>
      </c>
      <c r="B26" s="22">
        <v>3071.3210000000054</v>
      </c>
      <c r="C26" s="128">
        <v>1151.3010000000068</v>
      </c>
      <c r="D26" s="22">
        <v>5921.2449999999853</v>
      </c>
      <c r="E26" s="22">
        <v>10143.866999999998</v>
      </c>
    </row>
    <row r="27" spans="1:5" ht="3" customHeight="1" x14ac:dyDescent="0.2">
      <c r="A27" s="65"/>
      <c r="B27" s="20"/>
      <c r="C27" s="20"/>
      <c r="D27" s="20"/>
      <c r="E27" s="20"/>
    </row>
    <row r="28" spans="1:5" x14ac:dyDescent="0.2">
      <c r="A28" s="141" t="s">
        <v>261</v>
      </c>
      <c r="B28" s="105">
        <v>78688.298999999999</v>
      </c>
      <c r="C28" s="105">
        <v>2928.9600000000064</v>
      </c>
      <c r="D28" s="105">
        <v>30963.797999999984</v>
      </c>
      <c r="E28" s="105">
        <v>112582.057</v>
      </c>
    </row>
    <row r="31" spans="1:5" x14ac:dyDescent="0.2">
      <c r="A31" s="170" t="s">
        <v>200</v>
      </c>
    </row>
    <row r="32" spans="1:5" x14ac:dyDescent="0.2">
      <c r="A32" s="171" t="s">
        <v>207</v>
      </c>
    </row>
  </sheetData>
  <mergeCells count="2">
    <mergeCell ref="A3:E3"/>
    <mergeCell ref="A2:E2"/>
  </mergeCells>
  <phoneticPr fontId="0" type="noConversion"/>
  <pageMargins left="0.75" right="0.75" top="1" bottom="1" header="0.5" footer="0.5"/>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13"/>
    <pageSetUpPr fitToPage="1"/>
  </sheetPr>
  <dimension ref="A1:E17"/>
  <sheetViews>
    <sheetView showGridLines="0" workbookViewId="0">
      <selection activeCell="E15" sqref="A3:E15"/>
    </sheetView>
  </sheetViews>
  <sheetFormatPr defaultRowHeight="11.25" x14ac:dyDescent="0.2"/>
  <cols>
    <col min="1" max="1" width="44.1640625" customWidth="1"/>
    <col min="2" max="3" width="14.33203125" customWidth="1"/>
    <col min="4" max="4" width="12.6640625" bestFit="1" customWidth="1"/>
    <col min="5" max="5" width="17.83203125" customWidth="1"/>
  </cols>
  <sheetData>
    <row r="1" spans="1:5" x14ac:dyDescent="0.2">
      <c r="A1" s="54" t="s">
        <v>154</v>
      </c>
      <c r="B1" s="9"/>
      <c r="D1" s="9"/>
      <c r="E1" s="9"/>
    </row>
    <row r="2" spans="1:5" x14ac:dyDescent="0.2">
      <c r="A2" s="4"/>
      <c r="B2" s="9"/>
      <c r="C2" s="4"/>
      <c r="D2" s="9"/>
      <c r="E2" s="9"/>
    </row>
    <row r="3" spans="1:5" ht="33.75" x14ac:dyDescent="0.2">
      <c r="A3" s="72"/>
      <c r="B3" s="73" t="s">
        <v>150</v>
      </c>
      <c r="C3" s="74" t="s">
        <v>149</v>
      </c>
      <c r="D3" s="74" t="s">
        <v>151</v>
      </c>
      <c r="E3" s="76" t="s">
        <v>144</v>
      </c>
    </row>
    <row r="4" spans="1:5" x14ac:dyDescent="0.2">
      <c r="A4" s="9"/>
      <c r="B4" s="77" t="s">
        <v>0</v>
      </c>
      <c r="C4" s="77" t="s">
        <v>0</v>
      </c>
      <c r="D4" s="77" t="s">
        <v>0</v>
      </c>
      <c r="E4" s="77" t="s">
        <v>0</v>
      </c>
    </row>
    <row r="5" spans="1:5" x14ac:dyDescent="0.2">
      <c r="A5" s="9"/>
      <c r="B5" s="9"/>
      <c r="C5" s="9"/>
      <c r="D5" s="9"/>
      <c r="E5" s="9"/>
    </row>
    <row r="6" spans="1:5" x14ac:dyDescent="0.2">
      <c r="A6" s="66" t="s">
        <v>163</v>
      </c>
      <c r="B6" s="70">
        <f>'App 1 Table 1.10'!D55</f>
        <v>0</v>
      </c>
      <c r="C6" s="70">
        <f>'App 1 Table 1.10'!D57</f>
        <v>0</v>
      </c>
      <c r="D6" s="70">
        <f>'App 1 Table 1.10'!D56</f>
        <v>0</v>
      </c>
      <c r="E6" s="70">
        <f>SUM(B6:D6)</f>
        <v>0</v>
      </c>
    </row>
    <row r="7" spans="1:5" x14ac:dyDescent="0.2">
      <c r="A7" s="9"/>
      <c r="B7" s="70"/>
      <c r="C7" s="70"/>
      <c r="D7" s="70"/>
      <c r="E7" s="70"/>
    </row>
    <row r="8" spans="1:5" x14ac:dyDescent="0.2">
      <c r="A8" s="9" t="s">
        <v>145</v>
      </c>
      <c r="B8" s="70">
        <v>0</v>
      </c>
      <c r="C8" s="70">
        <v>0</v>
      </c>
      <c r="D8" s="70">
        <v>0</v>
      </c>
      <c r="E8" s="70">
        <v>0</v>
      </c>
    </row>
    <row r="9" spans="1:5" x14ac:dyDescent="0.2">
      <c r="A9" s="9"/>
      <c r="B9" s="70"/>
      <c r="C9" s="70"/>
      <c r="D9" s="70"/>
      <c r="E9" s="70"/>
    </row>
    <row r="10" spans="1:5" x14ac:dyDescent="0.2">
      <c r="A10" s="5" t="s">
        <v>146</v>
      </c>
      <c r="B10" s="70"/>
      <c r="C10" s="70"/>
      <c r="D10" s="70"/>
      <c r="E10" s="70"/>
    </row>
    <row r="11" spans="1:5" x14ac:dyDescent="0.2">
      <c r="A11" s="66" t="s">
        <v>147</v>
      </c>
      <c r="B11" s="70">
        <v>0</v>
      </c>
      <c r="C11" s="70">
        <v>0</v>
      </c>
      <c r="D11" s="70">
        <v>0</v>
      </c>
      <c r="E11" s="70">
        <f>SUM(B11:D11)</f>
        <v>0</v>
      </c>
    </row>
    <row r="12" spans="1:5" x14ac:dyDescent="0.2">
      <c r="A12" s="9" t="s">
        <v>134</v>
      </c>
      <c r="B12" s="70">
        <v>0</v>
      </c>
      <c r="C12" s="70">
        <v>0</v>
      </c>
      <c r="D12" s="70">
        <v>0</v>
      </c>
      <c r="E12" s="70">
        <f>SUM(B12:D12)</f>
        <v>0</v>
      </c>
    </row>
    <row r="13" spans="1:5" x14ac:dyDescent="0.2">
      <c r="A13" s="9" t="s">
        <v>27</v>
      </c>
      <c r="B13" s="70">
        <v>0</v>
      </c>
      <c r="C13" s="70">
        <v>0</v>
      </c>
      <c r="D13" s="70">
        <v>0</v>
      </c>
      <c r="E13" s="70">
        <f>SUM(B13:D13)</f>
        <v>0</v>
      </c>
    </row>
    <row r="14" spans="1:5" x14ac:dyDescent="0.2">
      <c r="A14" s="9"/>
      <c r="B14" s="70"/>
      <c r="C14" s="70"/>
      <c r="D14" s="70"/>
      <c r="E14" s="70"/>
    </row>
    <row r="15" spans="1:5" x14ac:dyDescent="0.2">
      <c r="A15" s="4" t="s">
        <v>164</v>
      </c>
      <c r="B15" s="71">
        <f>SUM(B6:B13)</f>
        <v>0</v>
      </c>
      <c r="C15" s="71">
        <v>0</v>
      </c>
      <c r="D15" s="71">
        <v>0</v>
      </c>
      <c r="E15" s="71">
        <v>0</v>
      </c>
    </row>
    <row r="17" spans="2:5" x14ac:dyDescent="0.2">
      <c r="B17" s="69">
        <f>B15-'App 1 Table 1.10'!I55</f>
        <v>0</v>
      </c>
      <c r="C17" s="69">
        <f>C15-'App 1 Table 1.10'!I57</f>
        <v>0</v>
      </c>
      <c r="D17" s="69">
        <f>D15-'App 1 Table 1.10'!I56</f>
        <v>0</v>
      </c>
      <c r="E17" s="69">
        <f>E15-'App 1 Table 1.10'!I58</f>
        <v>-30963.798000000003</v>
      </c>
    </row>
  </sheetData>
  <phoneticPr fontId="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K80"/>
  <sheetViews>
    <sheetView showGridLines="0" zoomScaleNormal="100" workbookViewId="0"/>
  </sheetViews>
  <sheetFormatPr defaultRowHeight="11.25" x14ac:dyDescent="0.2"/>
  <cols>
    <col min="1" max="1" width="55.83203125" style="34" customWidth="1"/>
    <col min="2" max="2" width="9.83203125" style="34" customWidth="1"/>
    <col min="3" max="3" width="5.83203125" style="34" customWidth="1"/>
    <col min="4" max="11" width="9.83203125" customWidth="1"/>
  </cols>
  <sheetData>
    <row r="1" spans="1:11" ht="15" x14ac:dyDescent="0.25">
      <c r="A1" s="176" t="s">
        <v>232</v>
      </c>
    </row>
    <row r="2" spans="1:11" x14ac:dyDescent="0.2">
      <c r="A2" s="204" t="s">
        <v>211</v>
      </c>
      <c r="B2" s="204"/>
      <c r="C2" s="204"/>
      <c r="D2" s="204"/>
      <c r="E2" s="204"/>
      <c r="F2" s="204"/>
      <c r="G2" s="204"/>
      <c r="H2" s="204"/>
      <c r="I2" s="204"/>
      <c r="J2" s="204"/>
      <c r="K2" s="10"/>
    </row>
    <row r="3" spans="1:11" x14ac:dyDescent="0.2">
      <c r="A3" s="199" t="s">
        <v>201</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4"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130</v>
      </c>
      <c r="B11" s="35"/>
      <c r="C11" s="35"/>
      <c r="D11" s="6"/>
      <c r="E11" s="7"/>
      <c r="F11" s="7"/>
      <c r="G11" s="7"/>
      <c r="H11" s="7"/>
      <c r="I11" s="8"/>
      <c r="J11" s="31"/>
      <c r="K11" s="31"/>
    </row>
    <row r="12" spans="1:11" ht="2.1" customHeight="1" x14ac:dyDescent="0.2">
      <c r="A12" s="40"/>
      <c r="B12" s="40"/>
      <c r="C12" s="40"/>
      <c r="D12" s="6"/>
      <c r="E12" s="7"/>
      <c r="F12" s="7"/>
      <c r="G12" s="7"/>
      <c r="H12" s="7"/>
      <c r="I12" s="8"/>
      <c r="J12" s="31"/>
      <c r="K12" s="31"/>
    </row>
    <row r="13" spans="1:11" x14ac:dyDescent="0.2">
      <c r="A13" s="51" t="s">
        <v>123</v>
      </c>
      <c r="B13" s="51"/>
      <c r="C13" s="51"/>
      <c r="D13" s="20"/>
      <c r="E13" s="20"/>
      <c r="F13" s="20"/>
      <c r="G13" s="20"/>
      <c r="H13" s="20"/>
      <c r="I13" s="21"/>
      <c r="J13" s="22"/>
      <c r="K13" s="22"/>
    </row>
    <row r="14" spans="1:11" x14ac:dyDescent="0.2">
      <c r="A14" s="43" t="s">
        <v>271</v>
      </c>
      <c r="B14" s="43"/>
      <c r="C14" s="43"/>
      <c r="D14" s="136">
        <v>8473.6840000000011</v>
      </c>
      <c r="E14" s="133">
        <v>8197.6579999999994</v>
      </c>
      <c r="F14" s="133">
        <v>8707.232</v>
      </c>
      <c r="G14" s="133">
        <v>8931.3349999999991</v>
      </c>
      <c r="H14" s="133">
        <v>9479.8559999999998</v>
      </c>
      <c r="I14" s="17">
        <v>9297.780999999999</v>
      </c>
      <c r="J14" s="112">
        <v>-182.07500000000073</v>
      </c>
      <c r="K14" s="22"/>
    </row>
    <row r="15" spans="1:11" x14ac:dyDescent="0.2">
      <c r="A15" s="43" t="s">
        <v>40</v>
      </c>
      <c r="B15" s="43"/>
      <c r="C15" s="43"/>
      <c r="D15" s="136">
        <v>11824.679</v>
      </c>
      <c r="E15" s="133">
        <v>11563.968000000001</v>
      </c>
      <c r="F15" s="133">
        <v>11918.592000000001</v>
      </c>
      <c r="G15" s="133">
        <v>12194.502</v>
      </c>
      <c r="H15" s="133">
        <v>12434.022999999999</v>
      </c>
      <c r="I15" s="17">
        <v>12166.828</v>
      </c>
      <c r="J15" s="22">
        <v>-267.19499999999971</v>
      </c>
      <c r="K15" s="22"/>
    </row>
    <row r="16" spans="1:11" x14ac:dyDescent="0.2">
      <c r="A16" s="43" t="s">
        <v>272</v>
      </c>
      <c r="B16" s="43"/>
      <c r="C16" s="43"/>
      <c r="D16" s="136">
        <v>27072.563999999998</v>
      </c>
      <c r="E16" s="133">
        <v>28185.108</v>
      </c>
      <c r="F16" s="133">
        <v>27750.288999999997</v>
      </c>
      <c r="G16" s="133">
        <v>27322.705999999998</v>
      </c>
      <c r="H16" s="133">
        <v>27963.491000000002</v>
      </c>
      <c r="I16" s="17">
        <v>28322.758000000002</v>
      </c>
      <c r="J16" s="22">
        <v>359.26699999999983</v>
      </c>
      <c r="K16" s="22"/>
    </row>
    <row r="17" spans="1:11" x14ac:dyDescent="0.2">
      <c r="A17" s="43" t="s">
        <v>89</v>
      </c>
      <c r="B17" s="43"/>
      <c r="C17" s="43"/>
      <c r="D17" s="136">
        <v>226.398</v>
      </c>
      <c r="E17" s="133">
        <v>195.11600000000001</v>
      </c>
      <c r="F17" s="133">
        <v>194.14099999999999</v>
      </c>
      <c r="G17" s="133">
        <v>194.14699999999999</v>
      </c>
      <c r="H17" s="133">
        <v>152.53200000000001</v>
      </c>
      <c r="I17" s="17">
        <v>152.26900000000001</v>
      </c>
      <c r="J17" s="22">
        <v>0</v>
      </c>
      <c r="K17" s="22"/>
    </row>
    <row r="18" spans="1:11" x14ac:dyDescent="0.2">
      <c r="A18" s="43" t="s">
        <v>90</v>
      </c>
      <c r="B18" s="43"/>
      <c r="C18" s="43"/>
      <c r="D18" s="136">
        <v>355.22</v>
      </c>
      <c r="E18" s="133">
        <v>856.245</v>
      </c>
      <c r="F18" s="133">
        <v>860.93600000000004</v>
      </c>
      <c r="G18" s="133">
        <v>383.30799999999999</v>
      </c>
      <c r="H18" s="133">
        <v>344.83199999999999</v>
      </c>
      <c r="I18" s="17">
        <v>369.19</v>
      </c>
      <c r="J18" s="22">
        <v>24.358000000000004</v>
      </c>
      <c r="K18" s="22"/>
    </row>
    <row r="19" spans="1:11" x14ac:dyDescent="0.2">
      <c r="A19" s="43" t="s">
        <v>27</v>
      </c>
      <c r="B19" s="43"/>
      <c r="C19" s="43"/>
      <c r="D19" s="136">
        <v>11807.568000000003</v>
      </c>
      <c r="E19" s="133">
        <v>11408.690000000006</v>
      </c>
      <c r="F19" s="133">
        <v>11986.229000000008</v>
      </c>
      <c r="G19" s="133">
        <v>13085.952999999996</v>
      </c>
      <c r="H19" s="133">
        <v>13363.019999999999</v>
      </c>
      <c r="I19" s="17">
        <v>13739.076000000003</v>
      </c>
      <c r="J19" s="22">
        <v>376.05600000000413</v>
      </c>
      <c r="K19" s="22"/>
    </row>
    <row r="20" spans="1:11" s="5" customFormat="1" x14ac:dyDescent="0.2">
      <c r="A20" s="51" t="s">
        <v>124</v>
      </c>
      <c r="B20" s="51"/>
      <c r="C20" s="51"/>
      <c r="D20" s="134">
        <v>59760.112999999998</v>
      </c>
      <c r="E20" s="32">
        <v>60406.785000000003</v>
      </c>
      <c r="F20" s="32">
        <v>61417.419000000009</v>
      </c>
      <c r="G20" s="32">
        <v>62111.950999999994</v>
      </c>
      <c r="H20" s="32">
        <v>63737.754000000001</v>
      </c>
      <c r="I20" s="23">
        <v>64047.902000000002</v>
      </c>
      <c r="J20" s="22">
        <v>310.14800000000105</v>
      </c>
      <c r="K20" s="22"/>
    </row>
    <row r="21" spans="1:11" ht="3" customHeight="1" x14ac:dyDescent="0.2">
      <c r="A21" s="43"/>
      <c r="B21" s="43"/>
      <c r="C21" s="43"/>
      <c r="D21" s="16"/>
      <c r="E21" s="83"/>
      <c r="F21" s="83"/>
      <c r="G21" s="83"/>
      <c r="H21" s="83"/>
      <c r="I21" s="17"/>
      <c r="J21" s="22"/>
      <c r="K21" s="22"/>
    </row>
    <row r="22" spans="1:11" x14ac:dyDescent="0.2">
      <c r="A22" s="51" t="s">
        <v>129</v>
      </c>
      <c r="B22" s="51"/>
      <c r="C22" s="51"/>
      <c r="D22" s="16"/>
      <c r="E22" s="83"/>
      <c r="F22" s="83"/>
      <c r="G22" s="83"/>
      <c r="H22" s="83"/>
      <c r="I22" s="17"/>
      <c r="J22" s="22"/>
      <c r="K22" s="22"/>
    </row>
    <row r="23" spans="1:11" x14ac:dyDescent="0.2">
      <c r="A23" s="43" t="s">
        <v>91</v>
      </c>
      <c r="B23" s="43"/>
      <c r="C23" s="43"/>
      <c r="D23" s="136">
        <v>-15375.432000000001</v>
      </c>
      <c r="E23" s="133">
        <v>-16144.772999999999</v>
      </c>
      <c r="F23" s="133">
        <v>-16318.235000000001</v>
      </c>
      <c r="G23" s="133">
        <v>-16355.098</v>
      </c>
      <c r="H23" s="133">
        <v>-16394.133000000002</v>
      </c>
      <c r="I23" s="17">
        <v>-16108.14</v>
      </c>
      <c r="J23" s="22">
        <v>285.99300000000221</v>
      </c>
      <c r="K23" s="22"/>
    </row>
    <row r="24" spans="1:11" x14ac:dyDescent="0.2">
      <c r="A24" s="43" t="s">
        <v>142</v>
      </c>
      <c r="B24" s="43"/>
      <c r="C24" s="43"/>
      <c r="D24" s="136">
        <v>-27193.684000000001</v>
      </c>
      <c r="E24" s="133">
        <v>-28817.415999999997</v>
      </c>
      <c r="F24" s="133">
        <v>-28487.218999999997</v>
      </c>
      <c r="G24" s="133">
        <v>-28045.42</v>
      </c>
      <c r="H24" s="133">
        <v>-28022.610999999997</v>
      </c>
      <c r="I24" s="17">
        <v>-28334.811000000002</v>
      </c>
      <c r="J24" s="22">
        <v>-312.20000000000437</v>
      </c>
      <c r="K24" s="22"/>
    </row>
    <row r="25" spans="1:11" x14ac:dyDescent="0.2">
      <c r="A25" s="43" t="s">
        <v>42</v>
      </c>
      <c r="B25" s="43"/>
      <c r="C25" s="43"/>
      <c r="D25" s="136">
        <v>-1571.94</v>
      </c>
      <c r="E25" s="133">
        <v>-1397.4960000000001</v>
      </c>
      <c r="F25" s="133">
        <v>-1350.3879999999999</v>
      </c>
      <c r="G25" s="133">
        <v>-1374.521</v>
      </c>
      <c r="H25" s="133">
        <v>-1335.566</v>
      </c>
      <c r="I25" s="17">
        <v>-1359.954</v>
      </c>
      <c r="J25" s="22">
        <v>-24.38799999999992</v>
      </c>
      <c r="K25" s="22"/>
    </row>
    <row r="26" spans="1:11" x14ac:dyDescent="0.2">
      <c r="A26" s="43" t="s">
        <v>41</v>
      </c>
      <c r="B26" s="43"/>
      <c r="C26" s="43"/>
      <c r="D26" s="136">
        <v>-4809.433</v>
      </c>
      <c r="E26" s="133">
        <v>-5459.5940000000001</v>
      </c>
      <c r="F26" s="133">
        <v>-5578.8069999999998</v>
      </c>
      <c r="G26" s="133">
        <v>-5657.5339999999997</v>
      </c>
      <c r="H26" s="133">
        <v>-5771.4660000000003</v>
      </c>
      <c r="I26" s="17">
        <v>-5633.424</v>
      </c>
      <c r="J26" s="22">
        <v>138.04200000000037</v>
      </c>
      <c r="K26" s="22"/>
    </row>
    <row r="27" spans="1:11" x14ac:dyDescent="0.2">
      <c r="A27" s="43" t="s">
        <v>90</v>
      </c>
      <c r="B27" s="43"/>
      <c r="C27" s="43"/>
      <c r="D27" s="136">
        <v>0</v>
      </c>
      <c r="E27" s="133">
        <v>0</v>
      </c>
      <c r="F27" s="133">
        <v>0</v>
      </c>
      <c r="G27" s="133">
        <v>0</v>
      </c>
      <c r="H27" s="133">
        <v>0</v>
      </c>
      <c r="I27" s="17">
        <v>0</v>
      </c>
      <c r="J27" s="22">
        <v>0</v>
      </c>
      <c r="K27" s="22"/>
    </row>
    <row r="28" spans="1:11" x14ac:dyDescent="0.2">
      <c r="A28" s="43" t="s">
        <v>43</v>
      </c>
      <c r="B28" s="43"/>
      <c r="C28" s="43"/>
      <c r="D28" s="136">
        <v>-5105.3000000000029</v>
      </c>
      <c r="E28" s="133">
        <v>-5285.336000000003</v>
      </c>
      <c r="F28" s="133">
        <v>-5280.2359999999971</v>
      </c>
      <c r="G28" s="133">
        <v>-5251.8369999999995</v>
      </c>
      <c r="H28" s="133">
        <v>-5721.7619999999952</v>
      </c>
      <c r="I28" s="17">
        <v>-5484.7490000000034</v>
      </c>
      <c r="J28" s="22">
        <v>237.01299999999173</v>
      </c>
      <c r="K28" s="22"/>
    </row>
    <row r="29" spans="1:11" s="5" customFormat="1" x14ac:dyDescent="0.2">
      <c r="A29" s="51" t="s">
        <v>126</v>
      </c>
      <c r="B29" s="51"/>
      <c r="C29" s="51"/>
      <c r="D29" s="134">
        <v>-54055.789000000004</v>
      </c>
      <c r="E29" s="22">
        <v>-57104.614999999998</v>
      </c>
      <c r="F29" s="22">
        <v>-57014.884999999995</v>
      </c>
      <c r="G29" s="22">
        <v>-56684.409999999996</v>
      </c>
      <c r="H29" s="22">
        <v>-57245.537999999993</v>
      </c>
      <c r="I29" s="23">
        <v>-56921.078000000001</v>
      </c>
      <c r="J29" s="22">
        <v>324.45999999999185</v>
      </c>
      <c r="K29" s="22"/>
    </row>
    <row r="30" spans="1:11" ht="3" customHeight="1" x14ac:dyDescent="0.2">
      <c r="A30" s="43"/>
      <c r="B30" s="43"/>
      <c r="C30" s="43"/>
      <c r="D30" s="16"/>
      <c r="E30" s="83"/>
      <c r="F30" s="83"/>
      <c r="G30" s="83"/>
      <c r="H30" s="83"/>
      <c r="I30" s="17"/>
      <c r="J30" s="22"/>
      <c r="K30" s="22"/>
    </row>
    <row r="31" spans="1:11" s="24" customFormat="1" x14ac:dyDescent="0.2">
      <c r="A31" s="51" t="s">
        <v>92</v>
      </c>
      <c r="B31" s="51"/>
      <c r="C31" s="51"/>
      <c r="D31" s="134">
        <v>5704.3239999999932</v>
      </c>
      <c r="E31" s="32">
        <v>3302.1700000000055</v>
      </c>
      <c r="F31" s="32">
        <v>4402.5340000000142</v>
      </c>
      <c r="G31" s="32">
        <v>5427.5409999999974</v>
      </c>
      <c r="H31" s="32">
        <v>6492.2160000000076</v>
      </c>
      <c r="I31" s="23">
        <v>7126.8240000000005</v>
      </c>
      <c r="J31" s="22">
        <v>634.6079999999929</v>
      </c>
      <c r="K31" s="22"/>
    </row>
    <row r="32" spans="1:11" s="24" customFormat="1" ht="3" customHeight="1" x14ac:dyDescent="0.2">
      <c r="A32" s="51"/>
      <c r="B32" s="51"/>
      <c r="C32" s="51"/>
      <c r="D32" s="64"/>
      <c r="E32" s="25"/>
      <c r="F32" s="25"/>
      <c r="G32" s="25"/>
      <c r="H32" s="25"/>
      <c r="I32" s="26"/>
      <c r="J32" s="22"/>
      <c r="K32" s="22"/>
    </row>
    <row r="33" spans="1:11" s="24" customFormat="1" x14ac:dyDescent="0.2">
      <c r="A33" s="51" t="s">
        <v>131</v>
      </c>
      <c r="B33" s="51"/>
      <c r="C33" s="51"/>
      <c r="D33" s="64"/>
      <c r="E33" s="25"/>
      <c r="F33" s="25"/>
      <c r="G33" s="25"/>
      <c r="H33" s="25"/>
      <c r="I33" s="26"/>
      <c r="J33" s="22"/>
      <c r="K33" s="22"/>
    </row>
    <row r="34" spans="1:11" ht="2.1" customHeight="1" x14ac:dyDescent="0.2">
      <c r="A34" s="43"/>
      <c r="B34" s="43"/>
      <c r="C34" s="43"/>
      <c r="D34" s="16"/>
      <c r="E34" s="83"/>
      <c r="F34" s="83"/>
      <c r="G34" s="83"/>
      <c r="H34" s="83"/>
      <c r="I34" s="17"/>
      <c r="J34" s="22"/>
      <c r="K34" s="22"/>
    </row>
    <row r="35" spans="1:11" x14ac:dyDescent="0.2">
      <c r="A35" s="51" t="s">
        <v>93</v>
      </c>
      <c r="B35" s="51"/>
      <c r="C35" s="51"/>
      <c r="D35" s="1"/>
      <c r="E35" s="3"/>
      <c r="F35" s="3"/>
      <c r="G35" s="3"/>
      <c r="H35" s="3"/>
      <c r="I35" s="2"/>
      <c r="J35" s="22"/>
      <c r="K35" s="22"/>
    </row>
    <row r="36" spans="1:11" x14ac:dyDescent="0.2">
      <c r="A36" s="43" t="s">
        <v>44</v>
      </c>
      <c r="B36" s="43"/>
      <c r="C36" s="43"/>
      <c r="D36" s="136">
        <v>-5184.6640000000007</v>
      </c>
      <c r="E36" s="133">
        <v>-7544.2229999999981</v>
      </c>
      <c r="F36" s="133">
        <v>-7562.6159999999982</v>
      </c>
      <c r="G36" s="133">
        <v>-7590.8279999999986</v>
      </c>
      <c r="H36" s="133">
        <v>-5987.53</v>
      </c>
      <c r="I36" s="17">
        <v>-5812.26</v>
      </c>
      <c r="J36" s="22">
        <v>175.26999999999953</v>
      </c>
      <c r="K36" s="22"/>
    </row>
    <row r="37" spans="1:11" x14ac:dyDescent="0.2">
      <c r="A37" s="43" t="s">
        <v>28</v>
      </c>
      <c r="B37" s="43"/>
      <c r="C37" s="43"/>
      <c r="D37" s="136">
        <v>1735.4850000000001</v>
      </c>
      <c r="E37" s="133">
        <v>488.90099999999995</v>
      </c>
      <c r="F37" s="133">
        <v>514.16</v>
      </c>
      <c r="G37" s="133">
        <v>514.16</v>
      </c>
      <c r="H37" s="133">
        <v>590.38700000000006</v>
      </c>
      <c r="I37" s="17">
        <v>498.904</v>
      </c>
      <c r="J37" s="22">
        <v>-91.483000000000061</v>
      </c>
      <c r="K37" s="22"/>
    </row>
    <row r="38" spans="1:11" s="5" customFormat="1" x14ac:dyDescent="0.2">
      <c r="A38" s="51" t="s">
        <v>94</v>
      </c>
      <c r="B38" s="51"/>
      <c r="C38" s="51"/>
      <c r="D38" s="134">
        <v>-3449.1790000000005</v>
      </c>
      <c r="E38" s="22">
        <v>-7055.3219999999983</v>
      </c>
      <c r="F38" s="22">
        <v>-7048.4559999999983</v>
      </c>
      <c r="G38" s="22">
        <v>-7076.6679999999988</v>
      </c>
      <c r="H38" s="22">
        <v>-5397.143</v>
      </c>
      <c r="I38" s="23">
        <v>-5313.3559999999998</v>
      </c>
      <c r="J38" s="22">
        <v>83.787000000000262</v>
      </c>
      <c r="K38" s="22"/>
    </row>
    <row r="39" spans="1:11" ht="3" customHeight="1" x14ac:dyDescent="0.2">
      <c r="A39" s="43"/>
      <c r="B39" s="43"/>
      <c r="C39" s="43"/>
      <c r="D39" s="16"/>
      <c r="E39" s="83"/>
      <c r="F39" s="83"/>
      <c r="G39" s="83"/>
      <c r="H39" s="83"/>
      <c r="I39" s="17"/>
      <c r="J39" s="22"/>
      <c r="K39" s="22"/>
    </row>
    <row r="40" spans="1:11" x14ac:dyDescent="0.2">
      <c r="A40" s="51" t="s">
        <v>95</v>
      </c>
      <c r="B40" s="51"/>
      <c r="C40" s="51"/>
      <c r="D40" s="16"/>
      <c r="E40" s="83"/>
      <c r="F40" s="83"/>
      <c r="G40" s="83"/>
      <c r="H40" s="83"/>
      <c r="I40" s="17"/>
      <c r="J40" s="22"/>
      <c r="K40" s="22"/>
    </row>
    <row r="41" spans="1:11" x14ac:dyDescent="0.2">
      <c r="A41" s="51" t="s">
        <v>123</v>
      </c>
      <c r="B41" s="51"/>
      <c r="C41" s="51"/>
      <c r="D41" s="16"/>
      <c r="E41" s="83"/>
      <c r="F41" s="83"/>
      <c r="G41" s="83"/>
      <c r="H41" s="83"/>
      <c r="I41" s="17"/>
      <c r="J41" s="22"/>
      <c r="K41" s="22"/>
    </row>
    <row r="42" spans="1:11" x14ac:dyDescent="0.2">
      <c r="A42" s="43" t="s">
        <v>96</v>
      </c>
      <c r="B42" s="43"/>
      <c r="C42" s="43"/>
      <c r="D42" s="136">
        <v>63.627000000000002</v>
      </c>
      <c r="E42" s="133">
        <v>10</v>
      </c>
      <c r="F42" s="133">
        <v>10</v>
      </c>
      <c r="G42" s="133">
        <v>10</v>
      </c>
      <c r="H42" s="133">
        <v>10</v>
      </c>
      <c r="I42" s="17">
        <v>13.951000000000001</v>
      </c>
      <c r="J42" s="22">
        <v>3.9510000000000005</v>
      </c>
      <c r="K42" s="22"/>
    </row>
    <row r="43" spans="1:11" x14ac:dyDescent="0.2">
      <c r="A43" s="43" t="s">
        <v>97</v>
      </c>
      <c r="B43" s="43"/>
      <c r="C43" s="43"/>
      <c r="D43" s="136">
        <v>130.262</v>
      </c>
      <c r="E43" s="133">
        <v>109.59399999999999</v>
      </c>
      <c r="F43" s="133">
        <v>112.184</v>
      </c>
      <c r="G43" s="133">
        <v>112.184</v>
      </c>
      <c r="H43" s="133">
        <v>95.853999999999999</v>
      </c>
      <c r="I43" s="17">
        <v>89.109000000000009</v>
      </c>
      <c r="J43" s="22">
        <v>-6.7449999999999903</v>
      </c>
      <c r="K43" s="22"/>
    </row>
    <row r="44" spans="1:11" x14ac:dyDescent="0.2">
      <c r="A44" s="51" t="s">
        <v>129</v>
      </c>
      <c r="B44" s="51"/>
      <c r="C44" s="51"/>
      <c r="D44" s="136"/>
      <c r="E44" s="16"/>
      <c r="F44" s="133"/>
      <c r="G44" s="133"/>
      <c r="H44" s="133"/>
      <c r="I44" s="17"/>
      <c r="J44" s="22"/>
      <c r="K44" s="22"/>
    </row>
    <row r="45" spans="1:11" x14ac:dyDescent="0.2">
      <c r="A45" s="43" t="s">
        <v>96</v>
      </c>
      <c r="B45" s="43"/>
      <c r="C45" s="43"/>
      <c r="D45" s="136">
        <v>-62.911999999999999</v>
      </c>
      <c r="E45" s="133">
        <v>-10</v>
      </c>
      <c r="F45" s="133">
        <v>-10</v>
      </c>
      <c r="G45" s="133">
        <v>-10</v>
      </c>
      <c r="H45" s="133">
        <v>-10</v>
      </c>
      <c r="I45" s="17">
        <v>-17.25</v>
      </c>
      <c r="J45" s="22">
        <v>-7.25</v>
      </c>
      <c r="K45" s="22"/>
    </row>
    <row r="46" spans="1:11" x14ac:dyDescent="0.2">
      <c r="A46" s="43" t="s">
        <v>97</v>
      </c>
      <c r="B46" s="43"/>
      <c r="C46" s="43"/>
      <c r="D46" s="136">
        <v>-67.361999999999995</v>
      </c>
      <c r="E46" s="133">
        <v>-48.267000000000003</v>
      </c>
      <c r="F46" s="133">
        <v>-82.468999999999994</v>
      </c>
      <c r="G46" s="133">
        <v>-82.468999999999994</v>
      </c>
      <c r="H46" s="133">
        <v>-98.150999999999996</v>
      </c>
      <c r="I46" s="17">
        <v>-194.32400000000001</v>
      </c>
      <c r="J46" s="22">
        <v>-96.173000000000016</v>
      </c>
      <c r="K46" s="22"/>
    </row>
    <row r="47" spans="1:11" s="5" customFormat="1" x14ac:dyDescent="0.2">
      <c r="A47" s="51" t="s">
        <v>98</v>
      </c>
      <c r="B47" s="51"/>
      <c r="C47" s="51"/>
      <c r="D47" s="136">
        <v>63.615000000000009</v>
      </c>
      <c r="E47" s="32">
        <v>61.326999999999991</v>
      </c>
      <c r="F47" s="32">
        <v>29.715000000000003</v>
      </c>
      <c r="G47" s="32">
        <v>29.715000000000003</v>
      </c>
      <c r="H47" s="32">
        <v>-2.296999999999997</v>
      </c>
      <c r="I47" s="23">
        <v>-108.51400000000001</v>
      </c>
      <c r="J47" s="22">
        <v>-106.21700000000001</v>
      </c>
      <c r="K47" s="22"/>
    </row>
    <row r="48" spans="1:11" ht="3" customHeight="1" x14ac:dyDescent="0.2">
      <c r="A48" s="43"/>
      <c r="B48" s="43"/>
      <c r="C48" s="43"/>
      <c r="D48" s="16"/>
      <c r="E48" s="16"/>
      <c r="F48" s="83"/>
      <c r="G48" s="83"/>
      <c r="H48" s="83"/>
      <c r="I48" s="17"/>
      <c r="J48" s="22"/>
      <c r="K48" s="22"/>
    </row>
    <row r="49" spans="1:11" s="24" customFormat="1" x14ac:dyDescent="0.2">
      <c r="A49" s="51" t="s">
        <v>99</v>
      </c>
      <c r="B49" s="51"/>
      <c r="C49" s="51"/>
      <c r="D49" s="134">
        <v>-3385.5640000000003</v>
      </c>
      <c r="E49" s="32">
        <v>-6993.9949999999981</v>
      </c>
      <c r="F49" s="32">
        <v>-7018.7409999999982</v>
      </c>
      <c r="G49" s="32">
        <v>-7046.9529999999986</v>
      </c>
      <c r="H49" s="32">
        <v>-5399.44</v>
      </c>
      <c r="I49" s="23">
        <v>-5421.87</v>
      </c>
      <c r="J49" s="22">
        <v>-22.430000000000291</v>
      </c>
      <c r="K49" s="22"/>
    </row>
    <row r="50" spans="1:11" ht="3" customHeight="1" x14ac:dyDescent="0.2">
      <c r="A50" s="43"/>
      <c r="B50" s="43"/>
      <c r="C50" s="43"/>
      <c r="D50" s="16"/>
      <c r="E50" s="83"/>
      <c r="F50" s="83"/>
      <c r="G50" s="83"/>
      <c r="H50" s="83"/>
      <c r="I50" s="17"/>
      <c r="J50" s="22"/>
      <c r="K50" s="22"/>
    </row>
    <row r="51" spans="1:11" x14ac:dyDescent="0.2">
      <c r="A51" s="51" t="s">
        <v>128</v>
      </c>
      <c r="B51" s="51"/>
      <c r="C51" s="51"/>
      <c r="D51" s="16"/>
      <c r="E51" s="83"/>
      <c r="F51" s="83"/>
      <c r="G51" s="83"/>
      <c r="H51" s="83"/>
      <c r="I51" s="17"/>
      <c r="J51" s="22"/>
      <c r="K51" s="22"/>
    </row>
    <row r="52" spans="1:11" ht="2.1" customHeight="1" x14ac:dyDescent="0.2">
      <c r="A52" s="43"/>
      <c r="B52" s="43"/>
      <c r="C52" s="43"/>
      <c r="D52" s="16"/>
      <c r="E52" s="83"/>
      <c r="F52" s="83"/>
      <c r="G52" s="83"/>
      <c r="H52" s="83"/>
      <c r="I52" s="17"/>
      <c r="J52" s="22"/>
      <c r="K52" s="22"/>
    </row>
    <row r="53" spans="1:11" x14ac:dyDescent="0.2">
      <c r="A53" s="51" t="s">
        <v>123</v>
      </c>
      <c r="B53" s="51"/>
      <c r="C53" s="51"/>
      <c r="D53" s="16"/>
      <c r="E53" s="83"/>
      <c r="F53" s="83"/>
      <c r="G53" s="83"/>
      <c r="H53" s="83"/>
      <c r="I53" s="17"/>
      <c r="J53" s="22"/>
      <c r="K53" s="22"/>
    </row>
    <row r="54" spans="1:11" x14ac:dyDescent="0.2">
      <c r="A54" s="43" t="s">
        <v>35</v>
      </c>
      <c r="B54" s="43"/>
      <c r="C54" s="43"/>
      <c r="D54" s="136">
        <v>0</v>
      </c>
      <c r="E54" s="133">
        <v>0</v>
      </c>
      <c r="F54" s="133">
        <v>0</v>
      </c>
      <c r="G54" s="133">
        <v>0</v>
      </c>
      <c r="H54" s="133">
        <v>0</v>
      </c>
      <c r="I54" s="17">
        <v>0</v>
      </c>
      <c r="J54" s="22">
        <v>0</v>
      </c>
      <c r="K54" s="22"/>
    </row>
    <row r="55" spans="1:11" x14ac:dyDescent="0.2">
      <c r="A55" s="43" t="s">
        <v>36</v>
      </c>
      <c r="B55" s="43"/>
      <c r="C55" s="43"/>
      <c r="D55" s="136">
        <v>7859.2849999999999</v>
      </c>
      <c r="E55" s="133">
        <v>7074.6459999999997</v>
      </c>
      <c r="F55" s="133">
        <v>7154.8270000000002</v>
      </c>
      <c r="G55" s="133">
        <v>7003.1859999999997</v>
      </c>
      <c r="H55" s="133">
        <v>5540.25</v>
      </c>
      <c r="I55" s="17">
        <v>4520.21</v>
      </c>
      <c r="J55" s="22">
        <v>-1020.04</v>
      </c>
      <c r="K55" s="22"/>
    </row>
    <row r="56" spans="1:11" x14ac:dyDescent="0.2">
      <c r="A56" s="43" t="s">
        <v>100</v>
      </c>
      <c r="B56" s="43"/>
      <c r="C56" s="43"/>
      <c r="D56" s="136">
        <v>0</v>
      </c>
      <c r="E56" s="133">
        <v>0</v>
      </c>
      <c r="F56" s="133">
        <v>0</v>
      </c>
      <c r="G56" s="133">
        <v>0</v>
      </c>
      <c r="H56" s="133">
        <v>0</v>
      </c>
      <c r="I56" s="17">
        <v>0</v>
      </c>
      <c r="J56" s="22">
        <v>0</v>
      </c>
      <c r="K56" s="22"/>
    </row>
    <row r="57" spans="1:11" x14ac:dyDescent="0.2">
      <c r="A57" s="43" t="s">
        <v>101</v>
      </c>
      <c r="B57" s="43"/>
      <c r="C57" s="43"/>
      <c r="D57" s="136">
        <v>300.072</v>
      </c>
      <c r="E57" s="133">
        <v>20.533000000000001</v>
      </c>
      <c r="F57" s="133">
        <v>20.878</v>
      </c>
      <c r="G57" s="133">
        <v>22.440999999999999</v>
      </c>
      <c r="H57" s="133">
        <v>22.253</v>
      </c>
      <c r="I57" s="17">
        <v>231.68199999999999</v>
      </c>
      <c r="J57" s="22">
        <v>209.42899999999997</v>
      </c>
      <c r="K57" s="22"/>
    </row>
    <row r="58" spans="1:11" s="5" customFormat="1" x14ac:dyDescent="0.2">
      <c r="A58" s="51" t="s">
        <v>124</v>
      </c>
      <c r="B58" s="51"/>
      <c r="C58" s="51"/>
      <c r="D58" s="134">
        <v>8159.357</v>
      </c>
      <c r="E58" s="32">
        <v>7095.1790000000001</v>
      </c>
      <c r="F58" s="32">
        <v>7175.7049999999999</v>
      </c>
      <c r="G58" s="32">
        <v>7025.6269999999995</v>
      </c>
      <c r="H58" s="32">
        <v>5562.5029999999997</v>
      </c>
      <c r="I58" s="23">
        <v>4752.2420000000002</v>
      </c>
      <c r="J58" s="22">
        <v>-810.26099999999951</v>
      </c>
      <c r="K58" s="22"/>
    </row>
    <row r="59" spans="1:11" s="5" customFormat="1" ht="3" customHeight="1" x14ac:dyDescent="0.2">
      <c r="A59" s="51"/>
      <c r="B59" s="51"/>
      <c r="C59" s="51"/>
      <c r="D59" s="32"/>
      <c r="E59" s="22"/>
      <c r="F59" s="22"/>
      <c r="G59" s="22"/>
      <c r="H59" s="22"/>
      <c r="I59" s="23"/>
      <c r="J59" s="22"/>
      <c r="K59" s="22"/>
    </row>
    <row r="60" spans="1:11" s="5" customFormat="1" x14ac:dyDescent="0.2">
      <c r="A60" s="51" t="s">
        <v>129</v>
      </c>
      <c r="B60" s="51"/>
      <c r="C60" s="51"/>
      <c r="D60" s="32"/>
      <c r="E60" s="22"/>
      <c r="F60" s="22"/>
      <c r="G60" s="22"/>
      <c r="H60" s="22"/>
      <c r="I60" s="23"/>
      <c r="J60" s="22"/>
      <c r="K60" s="22"/>
    </row>
    <row r="61" spans="1:11" s="5" customFormat="1" x14ac:dyDescent="0.2">
      <c r="A61" s="50" t="s">
        <v>102</v>
      </c>
      <c r="B61" s="50"/>
      <c r="C61" s="50"/>
      <c r="D61" s="136">
        <v>-17.006</v>
      </c>
      <c r="E61" s="133">
        <v>-17.327000000000002</v>
      </c>
      <c r="F61" s="133">
        <v>-17.327000000000002</v>
      </c>
      <c r="G61" s="133">
        <v>-17.327000000000002</v>
      </c>
      <c r="H61" s="133">
        <v>-17.327000000000002</v>
      </c>
      <c r="I61" s="17">
        <v>-17.327000000000002</v>
      </c>
      <c r="J61" s="22">
        <v>0</v>
      </c>
      <c r="K61" s="22"/>
    </row>
    <row r="62" spans="1:11" s="5" customFormat="1" x14ac:dyDescent="0.2">
      <c r="A62" s="50" t="s">
        <v>103</v>
      </c>
      <c r="B62" s="50"/>
      <c r="C62" s="50"/>
      <c r="D62" s="136">
        <v>-7944.1329999999998</v>
      </c>
      <c r="E62" s="133">
        <v>-5800.1469999999999</v>
      </c>
      <c r="F62" s="133">
        <v>-5847.0510000000004</v>
      </c>
      <c r="G62" s="133">
        <v>-5847.0509999999995</v>
      </c>
      <c r="H62" s="133">
        <v>-5425.3630000000003</v>
      </c>
      <c r="I62" s="17">
        <v>-4410.0209999999997</v>
      </c>
      <c r="J62" s="22">
        <v>1015.3420000000006</v>
      </c>
      <c r="K62" s="22"/>
    </row>
    <row r="63" spans="1:11" s="5" customFormat="1" x14ac:dyDescent="0.2">
      <c r="A63" s="50" t="s">
        <v>104</v>
      </c>
      <c r="B63" s="50"/>
      <c r="C63" s="50"/>
      <c r="D63" s="136">
        <v>0</v>
      </c>
      <c r="E63" s="133">
        <v>0</v>
      </c>
      <c r="F63" s="133">
        <v>0</v>
      </c>
      <c r="G63" s="133">
        <v>0</v>
      </c>
      <c r="H63" s="133">
        <v>0</v>
      </c>
      <c r="I63" s="17">
        <v>0</v>
      </c>
      <c r="J63" s="22">
        <v>0</v>
      </c>
      <c r="K63" s="22"/>
    </row>
    <row r="64" spans="1:11" s="5" customFormat="1" x14ac:dyDescent="0.2">
      <c r="A64" s="50" t="s">
        <v>105</v>
      </c>
      <c r="B64" s="50"/>
      <c r="C64" s="50"/>
      <c r="D64" s="136">
        <v>-462.46899999999408</v>
      </c>
      <c r="E64" s="133">
        <v>-452.81700000001263</v>
      </c>
      <c r="F64" s="133">
        <v>-440.60900000001737</v>
      </c>
      <c r="G64" s="133">
        <v>-440.60899999999589</v>
      </c>
      <c r="H64" s="133">
        <v>-424.71900000000494</v>
      </c>
      <c r="I64" s="17">
        <v>-591.66399999999965</v>
      </c>
      <c r="J64" s="22">
        <v>-166.94499999999471</v>
      </c>
      <c r="K64" s="22"/>
    </row>
    <row r="65" spans="1:11" s="5" customFormat="1" x14ac:dyDescent="0.2">
      <c r="A65" s="51" t="s">
        <v>126</v>
      </c>
      <c r="B65" s="51"/>
      <c r="C65" s="51"/>
      <c r="D65" s="134">
        <v>-8423.6079999999947</v>
      </c>
      <c r="E65" s="32">
        <v>-6270.2910000000129</v>
      </c>
      <c r="F65" s="32">
        <v>-6304.9870000000183</v>
      </c>
      <c r="G65" s="32">
        <v>-6304.9869999999955</v>
      </c>
      <c r="H65" s="32">
        <v>-5867.4090000000051</v>
      </c>
      <c r="I65" s="23">
        <v>-5019.0119999999997</v>
      </c>
      <c r="J65" s="22">
        <v>848.39700000000539</v>
      </c>
      <c r="K65" s="22"/>
    </row>
    <row r="66" spans="1:11" s="5" customFormat="1" ht="3" customHeight="1" x14ac:dyDescent="0.2">
      <c r="A66" s="51"/>
      <c r="B66" s="51"/>
      <c r="C66" s="51"/>
      <c r="D66" s="32"/>
      <c r="E66" s="22"/>
      <c r="F66" s="22"/>
      <c r="G66" s="22"/>
      <c r="H66" s="22"/>
      <c r="I66" s="23"/>
      <c r="J66" s="22"/>
      <c r="K66" s="22"/>
    </row>
    <row r="67" spans="1:11" s="5" customFormat="1" x14ac:dyDescent="0.2">
      <c r="A67" s="51" t="s">
        <v>107</v>
      </c>
      <c r="B67" s="51"/>
      <c r="C67" s="51"/>
      <c r="D67" s="134">
        <v>-264.25099999999475</v>
      </c>
      <c r="E67" s="32">
        <v>824.88799999998719</v>
      </c>
      <c r="F67" s="32">
        <v>870.71799999998166</v>
      </c>
      <c r="G67" s="32">
        <v>720.64000000000397</v>
      </c>
      <c r="H67" s="32">
        <v>-304.90600000000541</v>
      </c>
      <c r="I67" s="23">
        <v>-266.76999999999953</v>
      </c>
      <c r="J67" s="22">
        <v>38.136000000005879</v>
      </c>
      <c r="K67" s="22"/>
    </row>
    <row r="68" spans="1:11" s="5" customFormat="1" ht="3" customHeight="1" x14ac:dyDescent="0.2">
      <c r="A68" s="51"/>
      <c r="B68" s="51"/>
      <c r="C68" s="51"/>
      <c r="D68" s="32"/>
      <c r="E68" s="22"/>
      <c r="F68" s="22"/>
      <c r="G68" s="22"/>
      <c r="H68" s="22"/>
      <c r="I68" s="23"/>
      <c r="J68" s="22"/>
      <c r="K68" s="22"/>
    </row>
    <row r="69" spans="1:11" s="5" customFormat="1" x14ac:dyDescent="0.2">
      <c r="A69" s="42" t="s">
        <v>108</v>
      </c>
      <c r="B69" s="42"/>
      <c r="C69" s="42"/>
      <c r="D69" s="135">
        <v>2054.5089999999982</v>
      </c>
      <c r="E69" s="45">
        <v>-2866.9370000000054</v>
      </c>
      <c r="F69" s="45">
        <v>-1745.4890000000023</v>
      </c>
      <c r="G69" s="45">
        <v>-898.77199999999721</v>
      </c>
      <c r="H69" s="45">
        <v>787.87000000000262</v>
      </c>
      <c r="I69" s="19">
        <v>1438.1840000000011</v>
      </c>
      <c r="J69" s="25">
        <v>650.31399999999849</v>
      </c>
      <c r="K69" s="25"/>
    </row>
    <row r="70" spans="1:11" s="5" customFormat="1" x14ac:dyDescent="0.2">
      <c r="A70" s="43" t="s">
        <v>168</v>
      </c>
      <c r="B70" s="43"/>
      <c r="C70" s="43"/>
      <c r="D70" s="136">
        <v>6821.9500000000162</v>
      </c>
      <c r="E70" s="133">
        <v>8876.4589999999971</v>
      </c>
      <c r="F70" s="133">
        <v>8876.4590000000062</v>
      </c>
      <c r="G70" s="133">
        <v>8876.4590000000062</v>
      </c>
      <c r="H70" s="133">
        <v>8876.4590000000062</v>
      </c>
      <c r="I70" s="17">
        <v>8876.4590000000135</v>
      </c>
      <c r="J70" s="22">
        <v>0</v>
      </c>
      <c r="K70" s="22"/>
    </row>
    <row r="71" spans="1:11" x14ac:dyDescent="0.2">
      <c r="A71" s="43" t="s">
        <v>169</v>
      </c>
      <c r="B71" s="43"/>
      <c r="C71" s="43"/>
      <c r="D71" s="136">
        <v>8876.4590000000135</v>
      </c>
      <c r="E71" s="133">
        <v>6009.5219999999917</v>
      </c>
      <c r="F71" s="133">
        <v>7130.9700000000039</v>
      </c>
      <c r="G71" s="133">
        <v>7977.687000000009</v>
      </c>
      <c r="H71" s="133">
        <v>9664.3290000000088</v>
      </c>
      <c r="I71" s="17">
        <v>10314.643000000015</v>
      </c>
      <c r="J71" s="22">
        <v>650.31400000000576</v>
      </c>
      <c r="K71" s="22"/>
    </row>
    <row r="72" spans="1:11" ht="3" customHeight="1" thickBot="1" x14ac:dyDescent="0.25">
      <c r="A72" s="50"/>
      <c r="B72" s="50"/>
      <c r="C72" s="50"/>
      <c r="D72" s="1"/>
      <c r="E72" s="3"/>
      <c r="F72" s="3"/>
      <c r="G72" s="3"/>
      <c r="H72" s="3"/>
      <c r="I72" s="2"/>
      <c r="J72" s="5"/>
      <c r="K72" s="5"/>
    </row>
    <row r="73" spans="1:11" ht="20.100000000000001" customHeight="1" thickBot="1" x14ac:dyDescent="0.25">
      <c r="A73" s="87" t="s">
        <v>56</v>
      </c>
      <c r="B73" s="87"/>
      <c r="C73" s="87"/>
      <c r="D73" s="99"/>
      <c r="E73" s="97"/>
      <c r="F73" s="97"/>
      <c r="G73" s="97"/>
      <c r="H73" s="97"/>
      <c r="I73" s="98"/>
      <c r="J73" s="91"/>
      <c r="K73" s="103"/>
    </row>
    <row r="74" spans="1:11" ht="3" customHeight="1" x14ac:dyDescent="0.2">
      <c r="A74" s="43"/>
      <c r="B74" s="43"/>
      <c r="C74" s="43"/>
      <c r="D74" s="1"/>
      <c r="E74" s="3"/>
      <c r="F74" s="3"/>
      <c r="G74" s="3"/>
      <c r="H74" s="3"/>
      <c r="I74" s="2"/>
      <c r="J74" s="5"/>
      <c r="K74" s="5"/>
    </row>
    <row r="75" spans="1:11" x14ac:dyDescent="0.2">
      <c r="A75" s="43" t="s">
        <v>45</v>
      </c>
      <c r="B75" s="43"/>
      <c r="C75" s="43"/>
      <c r="D75" s="136">
        <v>5704.3239999999932</v>
      </c>
      <c r="E75" s="133">
        <v>3302.1700000000055</v>
      </c>
      <c r="F75" s="133">
        <v>4402.5340000000142</v>
      </c>
      <c r="G75" s="133">
        <v>5427.5409999999974</v>
      </c>
      <c r="H75" s="133">
        <v>6492.2160000000076</v>
      </c>
      <c r="I75" s="17">
        <v>7126.8240000000005</v>
      </c>
      <c r="J75" s="22">
        <v>634.6079999999929</v>
      </c>
      <c r="K75" s="22"/>
    </row>
    <row r="76" spans="1:11" x14ac:dyDescent="0.2">
      <c r="A76" s="43" t="s">
        <v>109</v>
      </c>
      <c r="B76" s="43"/>
      <c r="C76" s="43"/>
      <c r="D76" s="136">
        <v>-3449.1790000000005</v>
      </c>
      <c r="E76" s="133">
        <v>-7055.3219999999983</v>
      </c>
      <c r="F76" s="133">
        <v>-7048.4559999999983</v>
      </c>
      <c r="G76" s="133">
        <v>-7076.6679999999988</v>
      </c>
      <c r="H76" s="133">
        <v>-5397.143</v>
      </c>
      <c r="I76" s="17">
        <v>-5313.3559999999998</v>
      </c>
      <c r="J76" s="22">
        <v>83.787000000000262</v>
      </c>
      <c r="K76" s="22"/>
    </row>
    <row r="77" spans="1:11" x14ac:dyDescent="0.2">
      <c r="A77" s="42" t="s">
        <v>110</v>
      </c>
      <c r="B77" s="42"/>
      <c r="C77" s="60"/>
      <c r="D77" s="135">
        <v>2255.1449999999927</v>
      </c>
      <c r="E77" s="45">
        <v>-3753.1519999999928</v>
      </c>
      <c r="F77" s="45">
        <v>-2645.9219999999841</v>
      </c>
      <c r="G77" s="45">
        <v>-1649.1270000000013</v>
      </c>
      <c r="H77" s="45">
        <v>1095.0730000000076</v>
      </c>
      <c r="I77" s="19">
        <v>1813.4680000000008</v>
      </c>
      <c r="J77" s="25">
        <v>718.39499999999316</v>
      </c>
      <c r="K77" s="25"/>
    </row>
    <row r="78" spans="1:11" ht="9" customHeight="1" x14ac:dyDescent="0.2">
      <c r="A78" s="43"/>
      <c r="B78" s="43"/>
      <c r="C78" s="43"/>
      <c r="J78" s="5"/>
      <c r="K78" s="5"/>
    </row>
    <row r="79" spans="1:11" ht="56.25" x14ac:dyDescent="0.2">
      <c r="A79" s="34" t="s">
        <v>254</v>
      </c>
    </row>
    <row r="80" spans="1:11" x14ac:dyDescent="0.2">
      <c r="A80" s="171" t="s">
        <v>207</v>
      </c>
    </row>
  </sheetData>
  <mergeCells count="3">
    <mergeCell ref="E6:J6"/>
    <mergeCell ref="A2:J2"/>
    <mergeCell ref="A3:J3"/>
  </mergeCells>
  <phoneticPr fontId="0" type="noConversion"/>
  <pageMargins left="0.75" right="0.75" top="1" bottom="1" header="0.5" footer="0.5"/>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K80"/>
  <sheetViews>
    <sheetView showGridLines="0" zoomScaleNormal="100" workbookViewId="0"/>
  </sheetViews>
  <sheetFormatPr defaultRowHeight="11.25" x14ac:dyDescent="0.2"/>
  <cols>
    <col min="1" max="1" width="51.83203125" style="34" customWidth="1"/>
    <col min="2" max="2" width="9.83203125" style="34" customWidth="1"/>
    <col min="3" max="3" width="5.83203125" style="34" customWidth="1"/>
    <col min="4" max="9" width="9.83203125" customWidth="1"/>
    <col min="10" max="10" width="9.83203125" style="5" customWidth="1"/>
    <col min="11" max="11" width="9.83203125" customWidth="1"/>
  </cols>
  <sheetData>
    <row r="1" spans="1:11" ht="15" x14ac:dyDescent="0.25">
      <c r="A1" s="176" t="s">
        <v>233</v>
      </c>
    </row>
    <row r="2" spans="1:11" x14ac:dyDescent="0.2">
      <c r="A2" s="204" t="s">
        <v>214</v>
      </c>
      <c r="B2" s="204"/>
      <c r="C2" s="204"/>
      <c r="D2" s="204"/>
      <c r="E2" s="204"/>
      <c r="F2" s="204"/>
      <c r="G2" s="204"/>
      <c r="H2" s="204"/>
      <c r="I2" s="204"/>
      <c r="J2" s="204"/>
      <c r="K2" s="10"/>
    </row>
    <row r="3" spans="1:11" x14ac:dyDescent="0.2">
      <c r="A3" s="199" t="s">
        <v>202</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43"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116</v>
      </c>
      <c r="B11" s="35"/>
      <c r="C11" s="35"/>
      <c r="D11" s="6"/>
      <c r="E11" s="7"/>
      <c r="F11" s="7"/>
      <c r="G11" s="7"/>
      <c r="H11" s="7"/>
      <c r="I11" s="8"/>
      <c r="J11" s="31"/>
      <c r="K11" s="31"/>
    </row>
    <row r="12" spans="1:11" ht="3" customHeight="1" x14ac:dyDescent="0.2">
      <c r="A12" s="40"/>
      <c r="B12" s="40"/>
      <c r="C12" s="40"/>
      <c r="D12" s="6"/>
      <c r="E12" s="7"/>
      <c r="F12" s="7"/>
      <c r="G12" s="7"/>
      <c r="H12" s="7"/>
      <c r="I12" s="8"/>
      <c r="J12" s="31"/>
      <c r="K12" s="31"/>
    </row>
    <row r="13" spans="1:11" x14ac:dyDescent="0.2">
      <c r="A13" s="34" t="s">
        <v>10</v>
      </c>
      <c r="D13" s="1"/>
      <c r="E13" s="1"/>
      <c r="F13" s="1"/>
      <c r="G13" s="1"/>
      <c r="H13" s="1"/>
      <c r="I13" s="2"/>
      <c r="K13" s="5"/>
    </row>
    <row r="14" spans="1:11" x14ac:dyDescent="0.2">
      <c r="A14" s="34" t="s">
        <v>11</v>
      </c>
      <c r="D14" s="136">
        <v>0</v>
      </c>
      <c r="E14" s="133">
        <v>0</v>
      </c>
      <c r="F14" s="133">
        <v>0</v>
      </c>
      <c r="G14" s="133">
        <v>0</v>
      </c>
      <c r="H14" s="133">
        <v>0</v>
      </c>
      <c r="I14" s="118">
        <v>0</v>
      </c>
      <c r="J14" s="22">
        <v>0</v>
      </c>
      <c r="K14" s="22"/>
    </row>
    <row r="15" spans="1:11" x14ac:dyDescent="0.2">
      <c r="A15" s="34" t="s">
        <v>12</v>
      </c>
      <c r="D15" s="136">
        <v>0</v>
      </c>
      <c r="E15" s="133">
        <v>0</v>
      </c>
      <c r="F15" s="133">
        <v>0</v>
      </c>
      <c r="G15" s="133">
        <v>0</v>
      </c>
      <c r="H15" s="133">
        <v>0</v>
      </c>
      <c r="I15" s="118">
        <v>0</v>
      </c>
      <c r="J15" s="22">
        <v>0</v>
      </c>
      <c r="K15" s="22"/>
    </row>
    <row r="16" spans="1:11" x14ac:dyDescent="0.2">
      <c r="A16" s="34" t="s">
        <v>13</v>
      </c>
      <c r="D16" s="136">
        <v>1186.059</v>
      </c>
      <c r="E16" s="133">
        <v>1870.34</v>
      </c>
      <c r="F16" s="133">
        <v>1870.34</v>
      </c>
      <c r="G16" s="133">
        <v>1870.34</v>
      </c>
      <c r="H16" s="133">
        <v>1878.374</v>
      </c>
      <c r="I16" s="118">
        <v>1965.057</v>
      </c>
      <c r="J16" s="22">
        <v>86.682999999999993</v>
      </c>
      <c r="K16" s="22"/>
    </row>
    <row r="17" spans="1:11" x14ac:dyDescent="0.2">
      <c r="A17" s="34" t="s">
        <v>14</v>
      </c>
      <c r="D17" s="136">
        <v>1626.481</v>
      </c>
      <c r="E17" s="133">
        <v>1699.3869999999999</v>
      </c>
      <c r="F17" s="133">
        <v>1421.0540000000001</v>
      </c>
      <c r="G17" s="133">
        <v>1421.0540000000001</v>
      </c>
      <c r="H17" s="133">
        <v>1419.9549999999999</v>
      </c>
      <c r="I17" s="118">
        <v>1367.81</v>
      </c>
      <c r="J17" s="22">
        <v>-52.144999999999982</v>
      </c>
      <c r="K17" s="22"/>
    </row>
    <row r="18" spans="1:11" x14ac:dyDescent="0.2">
      <c r="A18" s="34" t="s">
        <v>16</v>
      </c>
      <c r="D18" s="136">
        <v>99.547999999999774</v>
      </c>
      <c r="E18" s="133">
        <v>111.61100000000033</v>
      </c>
      <c r="F18" s="133">
        <v>126.61100000000033</v>
      </c>
      <c r="G18" s="133">
        <v>126.61100000000033</v>
      </c>
      <c r="H18" s="133">
        <v>317.36700000000019</v>
      </c>
      <c r="I18" s="118">
        <v>162.47600000000011</v>
      </c>
      <c r="J18" s="22">
        <v>-154.89100000000008</v>
      </c>
      <c r="K18" s="22"/>
    </row>
    <row r="19" spans="1:11" x14ac:dyDescent="0.2">
      <c r="A19" s="37" t="s">
        <v>25</v>
      </c>
      <c r="B19" s="37"/>
      <c r="C19" s="37"/>
      <c r="D19" s="134">
        <v>2912.0879999999997</v>
      </c>
      <c r="E19" s="32">
        <v>3681.3380000000002</v>
      </c>
      <c r="F19" s="32">
        <v>3418.0050000000006</v>
      </c>
      <c r="G19" s="32">
        <v>3418.0050000000006</v>
      </c>
      <c r="H19" s="32">
        <v>3615.6959999999999</v>
      </c>
      <c r="I19" s="119">
        <v>3495.3430000000003</v>
      </c>
      <c r="J19" s="22">
        <v>-120.35299999999961</v>
      </c>
      <c r="K19" s="22"/>
    </row>
    <row r="20" spans="1:11" ht="3" customHeight="1" x14ac:dyDescent="0.2">
      <c r="A20" s="36"/>
      <c r="B20" s="36"/>
      <c r="C20" s="36"/>
      <c r="D20" s="16"/>
      <c r="E20" s="16"/>
      <c r="F20" s="16"/>
      <c r="G20" s="16"/>
      <c r="H20" s="16"/>
      <c r="I20" s="118"/>
      <c r="J20" s="32"/>
      <c r="K20" s="32"/>
    </row>
    <row r="21" spans="1:11" x14ac:dyDescent="0.2">
      <c r="A21" s="34" t="s">
        <v>26</v>
      </c>
      <c r="D21" s="16"/>
      <c r="E21" s="16"/>
      <c r="F21" s="16"/>
      <c r="G21" s="16"/>
      <c r="H21" s="16"/>
      <c r="I21" s="118"/>
      <c r="J21" s="32"/>
      <c r="K21" s="32"/>
    </row>
    <row r="22" spans="1:11" x14ac:dyDescent="0.2">
      <c r="A22" s="38" t="s">
        <v>17</v>
      </c>
      <c r="B22" s="38"/>
      <c r="C22" s="38"/>
      <c r="D22" s="136">
        <v>62.457999999999998</v>
      </c>
      <c r="E22" s="133">
        <v>67.022999999999996</v>
      </c>
      <c r="F22" s="133">
        <v>67.022999999999996</v>
      </c>
      <c r="G22" s="133">
        <v>67.022999999999996</v>
      </c>
      <c r="H22" s="133">
        <v>65.326999999999998</v>
      </c>
      <c r="I22" s="118">
        <v>64.233999999999995</v>
      </c>
      <c r="J22" s="22">
        <v>-1.0930000000000035</v>
      </c>
      <c r="K22" s="22"/>
    </row>
    <row r="23" spans="1:11" x14ac:dyDescent="0.2">
      <c r="A23" s="38" t="s">
        <v>159</v>
      </c>
      <c r="B23" s="38"/>
      <c r="C23" s="38"/>
      <c r="D23" s="16"/>
      <c r="E23" s="16"/>
      <c r="F23" s="16"/>
      <c r="G23" s="16"/>
      <c r="H23" s="16"/>
      <c r="I23" s="118"/>
      <c r="J23" s="22"/>
      <c r="K23" s="22"/>
    </row>
    <row r="24" spans="1:11" x14ac:dyDescent="0.2">
      <c r="A24" s="36" t="s">
        <v>160</v>
      </c>
      <c r="B24" s="36"/>
      <c r="C24" s="36"/>
      <c r="D24" s="136">
        <v>6.2249999999999996</v>
      </c>
      <c r="E24" s="133">
        <v>6.6520000000000001</v>
      </c>
      <c r="F24" s="133">
        <v>6.6520000000000001</v>
      </c>
      <c r="G24" s="133">
        <v>6.6520000000000001</v>
      </c>
      <c r="H24" s="133">
        <v>6.3410000000000002</v>
      </c>
      <c r="I24" s="118">
        <v>6.3120000000000003</v>
      </c>
      <c r="J24" s="152">
        <v>-2.8999999999999915E-2</v>
      </c>
      <c r="K24" s="22"/>
    </row>
    <row r="25" spans="1:11" x14ac:dyDescent="0.2">
      <c r="A25" s="36" t="s">
        <v>46</v>
      </c>
      <c r="B25" s="36"/>
      <c r="C25" s="36"/>
      <c r="D25" s="136">
        <v>0</v>
      </c>
      <c r="E25" s="133">
        <v>0</v>
      </c>
      <c r="F25" s="133">
        <v>0</v>
      </c>
      <c r="G25" s="133">
        <v>0</v>
      </c>
      <c r="H25" s="133">
        <v>0</v>
      </c>
      <c r="I25" s="118">
        <v>0</v>
      </c>
      <c r="J25" s="22">
        <v>0</v>
      </c>
      <c r="K25" s="22"/>
    </row>
    <row r="26" spans="1:11" x14ac:dyDescent="0.2">
      <c r="A26" s="38" t="s">
        <v>47</v>
      </c>
      <c r="B26" s="38"/>
      <c r="C26" s="38"/>
      <c r="D26" s="136">
        <v>0.96399999999999997</v>
      </c>
      <c r="E26" s="133">
        <v>1.6180000000000001</v>
      </c>
      <c r="F26" s="133">
        <v>1.6180000000000001</v>
      </c>
      <c r="G26" s="133">
        <v>1.6180000000000001</v>
      </c>
      <c r="H26" s="133">
        <v>1.2609999999999999</v>
      </c>
      <c r="I26" s="118">
        <v>1.087</v>
      </c>
      <c r="J26" s="22">
        <v>0</v>
      </c>
      <c r="K26" s="22"/>
    </row>
    <row r="27" spans="1:11" x14ac:dyDescent="0.2">
      <c r="A27" s="38" t="s">
        <v>18</v>
      </c>
      <c r="B27" s="38"/>
      <c r="C27" s="38"/>
      <c r="D27" s="136">
        <v>8.2789999999999999</v>
      </c>
      <c r="E27" s="133">
        <v>8.7579999999999991</v>
      </c>
      <c r="F27" s="133">
        <v>8.7579999999999991</v>
      </c>
      <c r="G27" s="133">
        <v>8.7579999999999991</v>
      </c>
      <c r="H27" s="133">
        <v>8.141</v>
      </c>
      <c r="I27" s="118">
        <v>8.4</v>
      </c>
      <c r="J27" s="22">
        <v>0</v>
      </c>
      <c r="K27" s="22"/>
    </row>
    <row r="28" spans="1:11" x14ac:dyDescent="0.2">
      <c r="A28" s="38" t="s">
        <v>19</v>
      </c>
      <c r="B28" s="38"/>
      <c r="C28" s="38"/>
      <c r="D28" s="136">
        <v>11.254</v>
      </c>
      <c r="E28" s="133">
        <v>11.493</v>
      </c>
      <c r="F28" s="133">
        <v>11.493</v>
      </c>
      <c r="G28" s="133">
        <v>11.493</v>
      </c>
      <c r="H28" s="133">
        <v>11.199</v>
      </c>
      <c r="I28" s="118">
        <v>11.991</v>
      </c>
      <c r="J28" s="22">
        <v>0.7759999999999998</v>
      </c>
      <c r="K28" s="22"/>
    </row>
    <row r="29" spans="1:11" x14ac:dyDescent="0.2">
      <c r="A29" s="38" t="s">
        <v>20</v>
      </c>
      <c r="B29" s="38"/>
      <c r="C29" s="38"/>
      <c r="D29" s="136">
        <v>1127.105</v>
      </c>
      <c r="E29" s="133">
        <v>1294.7280000000001</v>
      </c>
      <c r="F29" s="133">
        <v>1310.2360000000001</v>
      </c>
      <c r="G29" s="133">
        <v>1310.2360000000001</v>
      </c>
      <c r="H29" s="133">
        <v>1193.259</v>
      </c>
      <c r="I29" s="118">
        <v>1534.155</v>
      </c>
      <c r="J29" s="22">
        <v>340.89599999999996</v>
      </c>
      <c r="K29" s="22"/>
    </row>
    <row r="30" spans="1:11" x14ac:dyDescent="0.2">
      <c r="A30" s="34" t="s">
        <v>179</v>
      </c>
      <c r="D30" s="16"/>
      <c r="E30" s="16"/>
      <c r="F30" s="16"/>
      <c r="G30" s="16"/>
      <c r="H30" s="16"/>
      <c r="I30" s="118"/>
      <c r="J30" s="22"/>
      <c r="K30" s="22"/>
    </row>
    <row r="31" spans="1:11" x14ac:dyDescent="0.2">
      <c r="A31" s="36" t="s">
        <v>180</v>
      </c>
      <c r="B31" s="36"/>
      <c r="D31" s="136">
        <v>0.51300000000000001</v>
      </c>
      <c r="E31" s="133">
        <v>0.63500000000000001</v>
      </c>
      <c r="F31" s="133">
        <v>0.63500000000000001</v>
      </c>
      <c r="G31" s="133">
        <v>0.63500000000000001</v>
      </c>
      <c r="H31" s="133">
        <v>0.624</v>
      </c>
      <c r="I31" s="118">
        <v>0.61599999999999999</v>
      </c>
      <c r="J31" s="151">
        <v>-8.0000000000000071E-3</v>
      </c>
      <c r="K31" s="22"/>
    </row>
    <row r="32" spans="1:11" x14ac:dyDescent="0.2">
      <c r="A32" s="36" t="s">
        <v>21</v>
      </c>
      <c r="B32" s="36"/>
      <c r="D32" s="136">
        <v>1343.7380000000001</v>
      </c>
      <c r="E32" s="133">
        <v>1479.578</v>
      </c>
      <c r="F32" s="133">
        <v>1200.646</v>
      </c>
      <c r="G32" s="133">
        <v>1200.646</v>
      </c>
      <c r="H32" s="133">
        <v>1178.4179999999999</v>
      </c>
      <c r="I32" s="118">
        <v>1098.5530000000001</v>
      </c>
      <c r="J32" s="22">
        <v>-79.864999999999782</v>
      </c>
      <c r="K32" s="22"/>
    </row>
    <row r="33" spans="1:11" x14ac:dyDescent="0.2">
      <c r="A33" s="34" t="s">
        <v>138</v>
      </c>
      <c r="D33" s="136">
        <v>122.52100000000002</v>
      </c>
      <c r="E33" s="133">
        <v>236.10299999999995</v>
      </c>
      <c r="F33" s="133">
        <v>236.28599999999994</v>
      </c>
      <c r="G33" s="133">
        <v>236.28599999999997</v>
      </c>
      <c r="H33" s="133">
        <v>285.59699999999998</v>
      </c>
      <c r="I33" s="118">
        <v>319.18200000000002</v>
      </c>
      <c r="J33" s="22">
        <v>33.585000000000036</v>
      </c>
      <c r="K33" s="22"/>
    </row>
    <row r="34" spans="1:11" x14ac:dyDescent="0.2">
      <c r="A34" s="34" t="s">
        <v>22</v>
      </c>
      <c r="D34" s="136">
        <v>4.4689999999991414</v>
      </c>
      <c r="E34" s="133">
        <v>4.5640000000007603</v>
      </c>
      <c r="F34" s="133">
        <v>4.5520000000005894</v>
      </c>
      <c r="G34" s="133">
        <v>4.5520000000001346</v>
      </c>
      <c r="H34" s="133">
        <v>4.3640000000004875</v>
      </c>
      <c r="I34" s="118">
        <v>4.350999999999658</v>
      </c>
      <c r="J34" s="151">
        <v>-1.3000000000829459E-2</v>
      </c>
      <c r="K34" s="22"/>
    </row>
    <row r="35" spans="1:11" x14ac:dyDescent="0.2">
      <c r="A35" s="34" t="s">
        <v>23</v>
      </c>
      <c r="D35" s="136">
        <v>16.068000000000001</v>
      </c>
      <c r="E35" s="133">
        <v>10.132</v>
      </c>
      <c r="F35" s="133">
        <v>10.132</v>
      </c>
      <c r="G35" s="133">
        <v>10.132</v>
      </c>
      <c r="H35" s="133">
        <v>12.162000000000001</v>
      </c>
      <c r="I35" s="118">
        <v>12.938000000000001</v>
      </c>
      <c r="J35" s="22">
        <v>0.7759999999999998</v>
      </c>
      <c r="K35" s="22"/>
    </row>
    <row r="36" spans="1:11" x14ac:dyDescent="0.2">
      <c r="A36" s="37" t="s">
        <v>25</v>
      </c>
      <c r="B36" s="37"/>
      <c r="C36" s="37"/>
      <c r="D36" s="134">
        <v>2703.5939999999996</v>
      </c>
      <c r="E36" s="32">
        <v>3121.2840000000006</v>
      </c>
      <c r="F36" s="32">
        <v>2858.0310000000009</v>
      </c>
      <c r="G36" s="32">
        <v>2858.0310000000004</v>
      </c>
      <c r="H36" s="32">
        <v>2766.6929999999998</v>
      </c>
      <c r="I36" s="119">
        <v>3061.8189999999995</v>
      </c>
      <c r="J36" s="22">
        <v>295.12599999999975</v>
      </c>
      <c r="K36" s="22"/>
    </row>
    <row r="37" spans="1:11" ht="3" customHeight="1" x14ac:dyDescent="0.2">
      <c r="A37" s="36"/>
      <c r="B37" s="36"/>
      <c r="C37" s="36"/>
      <c r="D37" s="16"/>
      <c r="E37" s="16"/>
      <c r="F37" s="16"/>
      <c r="G37" s="16"/>
      <c r="H37" s="16"/>
      <c r="I37" s="118"/>
      <c r="J37" s="22"/>
      <c r="K37" s="22"/>
    </row>
    <row r="38" spans="1:11" x14ac:dyDescent="0.2">
      <c r="A38" s="33" t="s">
        <v>266</v>
      </c>
      <c r="B38" s="33"/>
      <c r="C38" s="62">
        <v>4</v>
      </c>
      <c r="D38" s="135">
        <v>208.49400000000014</v>
      </c>
      <c r="E38" s="45">
        <v>560.05399999999963</v>
      </c>
      <c r="F38" s="45">
        <v>559.97399999999971</v>
      </c>
      <c r="G38" s="45">
        <v>559.97400000000016</v>
      </c>
      <c r="H38" s="45">
        <v>849.00300000000016</v>
      </c>
      <c r="I38" s="120">
        <v>433.5240000000008</v>
      </c>
      <c r="J38" s="25">
        <v>-415.47899999999936</v>
      </c>
      <c r="K38" s="25"/>
    </row>
    <row r="39" spans="1:11" ht="3" customHeight="1" x14ac:dyDescent="0.2">
      <c r="D39" s="1"/>
      <c r="E39" s="1"/>
      <c r="F39" s="1"/>
      <c r="G39" s="1"/>
      <c r="H39" s="1"/>
      <c r="I39" s="121"/>
      <c r="J39" s="22"/>
      <c r="K39" s="22"/>
    </row>
    <row r="40" spans="1:11" x14ac:dyDescent="0.2">
      <c r="A40" s="51" t="s">
        <v>174</v>
      </c>
      <c r="B40" s="51"/>
      <c r="C40" s="51"/>
      <c r="D40" s="1"/>
      <c r="E40" s="1"/>
      <c r="F40" s="1"/>
      <c r="G40" s="1"/>
      <c r="H40" s="1"/>
      <c r="I40" s="121"/>
      <c r="J40" s="22"/>
      <c r="K40" s="22"/>
    </row>
    <row r="41" spans="1:11" x14ac:dyDescent="0.2">
      <c r="A41" s="48" t="s">
        <v>143</v>
      </c>
      <c r="B41" s="48"/>
      <c r="C41" s="48"/>
      <c r="D41" s="136">
        <v>-315.60700000000003</v>
      </c>
      <c r="E41" s="133">
        <v>270.57600000000002</v>
      </c>
      <c r="F41" s="133">
        <v>270.57600000000002</v>
      </c>
      <c r="G41" s="133">
        <v>270.57600000000002</v>
      </c>
      <c r="H41" s="133">
        <v>696.10800000000006</v>
      </c>
      <c r="I41" s="118">
        <v>854.91800000000012</v>
      </c>
      <c r="J41" s="22">
        <v>158.81000000000006</v>
      </c>
      <c r="K41" s="22"/>
    </row>
    <row r="42" spans="1:11" x14ac:dyDescent="0.2">
      <c r="A42" s="50" t="s">
        <v>48</v>
      </c>
      <c r="B42" s="50"/>
      <c r="C42" s="50"/>
      <c r="D42" s="136">
        <v>0</v>
      </c>
      <c r="E42" s="133">
        <v>0</v>
      </c>
      <c r="F42" s="133">
        <v>0</v>
      </c>
      <c r="G42" s="133">
        <v>0</v>
      </c>
      <c r="H42" s="133">
        <v>0</v>
      </c>
      <c r="I42" s="118">
        <v>0</v>
      </c>
      <c r="J42" s="22">
        <v>0</v>
      </c>
      <c r="K42" s="22"/>
    </row>
    <row r="43" spans="1:11" x14ac:dyDescent="0.2">
      <c r="A43" s="109" t="s">
        <v>178</v>
      </c>
      <c r="B43" s="109"/>
      <c r="C43" s="50"/>
      <c r="D43" s="136">
        <v>8.4560000000052717</v>
      </c>
      <c r="E43" s="147">
        <v>-6.2954086388344876E-12</v>
      </c>
      <c r="F43" s="147">
        <v>2.9984903449076228E-12</v>
      </c>
      <c r="G43" s="147">
        <v>0</v>
      </c>
      <c r="H43" s="147">
        <v>0</v>
      </c>
      <c r="I43" s="118">
        <v>4.5410000000067541</v>
      </c>
      <c r="J43" s="22">
        <v>4.5410000000067541</v>
      </c>
      <c r="K43" s="22"/>
    </row>
    <row r="44" spans="1:11" x14ac:dyDescent="0.2">
      <c r="A44" s="52" t="s">
        <v>49</v>
      </c>
      <c r="B44" s="52"/>
      <c r="C44" s="52"/>
      <c r="D44" s="134">
        <v>-307.15099999999478</v>
      </c>
      <c r="E44" s="32">
        <v>270.57599999999371</v>
      </c>
      <c r="F44" s="32">
        <v>270.57600000000303</v>
      </c>
      <c r="G44" s="32">
        <v>270.57600000000002</v>
      </c>
      <c r="H44" s="32">
        <v>696.10800000000006</v>
      </c>
      <c r="I44" s="119">
        <v>859.45900000000688</v>
      </c>
      <c r="J44" s="22">
        <v>163.35100000000682</v>
      </c>
      <c r="K44" s="22"/>
    </row>
    <row r="45" spans="1:11" ht="3" customHeight="1" x14ac:dyDescent="0.2">
      <c r="A45" s="43"/>
      <c r="B45" s="43"/>
      <c r="C45" s="43"/>
      <c r="D45" s="16"/>
      <c r="E45" s="32"/>
      <c r="F45" s="32"/>
      <c r="G45" s="32"/>
      <c r="H45" s="32"/>
      <c r="I45" s="118"/>
      <c r="J45" s="22">
        <v>0</v>
      </c>
      <c r="K45" s="22"/>
    </row>
    <row r="46" spans="1:11" s="46" customFormat="1" x14ac:dyDescent="0.2">
      <c r="A46" s="53" t="s">
        <v>50</v>
      </c>
      <c r="B46" s="53"/>
      <c r="C46" s="53"/>
      <c r="D46" s="134">
        <v>-98.656999999994639</v>
      </c>
      <c r="E46" s="102">
        <v>830.62999999999329</v>
      </c>
      <c r="F46" s="102">
        <v>830.55000000000268</v>
      </c>
      <c r="G46" s="102">
        <v>830.55000000000018</v>
      </c>
      <c r="H46" s="102">
        <v>1545.1110000000003</v>
      </c>
      <c r="I46" s="122">
        <v>1292.9830000000077</v>
      </c>
      <c r="J46" s="22">
        <v>-252.12799999999265</v>
      </c>
      <c r="K46" s="22"/>
    </row>
    <row r="47" spans="1:11" ht="3" customHeight="1" x14ac:dyDescent="0.2">
      <c r="A47" s="43"/>
      <c r="B47" s="43"/>
      <c r="C47" s="43"/>
      <c r="D47" s="16"/>
      <c r="E47" s="16"/>
      <c r="F47" s="16"/>
      <c r="G47" s="16"/>
      <c r="H47" s="16"/>
      <c r="I47" s="118"/>
      <c r="J47" s="22"/>
      <c r="K47" s="22"/>
    </row>
    <row r="48" spans="1:11" x14ac:dyDescent="0.2">
      <c r="A48" s="51" t="s">
        <v>139</v>
      </c>
      <c r="B48" s="51"/>
      <c r="C48" s="51"/>
      <c r="D48" s="45"/>
      <c r="E48" s="45"/>
      <c r="F48" s="45"/>
      <c r="G48" s="45"/>
      <c r="H48" s="45"/>
      <c r="I48" s="120"/>
      <c r="J48" s="22"/>
      <c r="K48" s="22"/>
    </row>
    <row r="49" spans="1:11" x14ac:dyDescent="0.2">
      <c r="A49" s="51" t="s">
        <v>173</v>
      </c>
      <c r="B49" s="51"/>
      <c r="C49" s="51"/>
      <c r="D49" s="45"/>
      <c r="E49" s="45"/>
      <c r="F49" s="45"/>
      <c r="G49" s="45"/>
      <c r="H49" s="45"/>
      <c r="I49" s="120"/>
      <c r="J49" s="22"/>
      <c r="K49" s="22"/>
    </row>
    <row r="50" spans="1:11" x14ac:dyDescent="0.2">
      <c r="A50" s="50" t="s">
        <v>52</v>
      </c>
      <c r="B50" s="50"/>
      <c r="C50" s="50"/>
      <c r="D50" s="147">
        <v>-0.10799999999999699</v>
      </c>
      <c r="E50" s="133">
        <v>0</v>
      </c>
      <c r="F50" s="133">
        <v>4.1400000000000006</v>
      </c>
      <c r="G50" s="133">
        <v>4.1400000000000006</v>
      </c>
      <c r="H50" s="133">
        <v>4.1400000000000006</v>
      </c>
      <c r="I50" s="118">
        <v>2.7679999999999971</v>
      </c>
      <c r="J50" s="22">
        <v>-1.3720000000000034</v>
      </c>
      <c r="K50" s="22"/>
    </row>
    <row r="51" spans="1:11" x14ac:dyDescent="0.2">
      <c r="A51" s="48" t="s">
        <v>177</v>
      </c>
      <c r="B51" s="48"/>
      <c r="C51" s="49"/>
      <c r="D51" s="147">
        <v>-0.438</v>
      </c>
      <c r="E51" s="147">
        <v>6.4000000000000001E-2</v>
      </c>
      <c r="F51" s="147">
        <v>0.05</v>
      </c>
      <c r="G51" s="147">
        <v>0.05</v>
      </c>
      <c r="H51" s="147">
        <v>0.154</v>
      </c>
      <c r="I51" s="118">
        <v>0.54200000000000004</v>
      </c>
      <c r="J51" s="22">
        <v>0</v>
      </c>
      <c r="K51" s="22"/>
    </row>
    <row r="52" spans="1:11" x14ac:dyDescent="0.2">
      <c r="A52" s="49" t="s">
        <v>53</v>
      </c>
      <c r="B52" s="49"/>
      <c r="C52" s="49"/>
      <c r="D52" s="146">
        <v>0.76900000000000002</v>
      </c>
      <c r="E52" s="133">
        <v>0</v>
      </c>
      <c r="F52" s="133">
        <v>0</v>
      </c>
      <c r="G52" s="133">
        <v>0</v>
      </c>
      <c r="H52" s="133">
        <v>0</v>
      </c>
      <c r="I52" s="130">
        <v>-3.11</v>
      </c>
      <c r="J52" s="22">
        <v>-3.11</v>
      </c>
      <c r="K52" s="22"/>
    </row>
    <row r="53" spans="1:11" x14ac:dyDescent="0.2">
      <c r="A53" s="50" t="s">
        <v>55</v>
      </c>
      <c r="B53" s="50"/>
      <c r="C53" s="50"/>
      <c r="D53" s="136">
        <v>-1.556</v>
      </c>
      <c r="E53" s="147">
        <v>0</v>
      </c>
      <c r="F53" s="147">
        <v>0</v>
      </c>
      <c r="G53" s="147">
        <v>0</v>
      </c>
      <c r="H53" s="147">
        <v>-4.8316906031686813E-13</v>
      </c>
      <c r="I53" s="150">
        <v>-9.0949470177292824E-13</v>
      </c>
      <c r="J53" s="151">
        <v>-4.2632564145606011E-13</v>
      </c>
      <c r="K53" s="22"/>
    </row>
    <row r="54" spans="1:11" x14ac:dyDescent="0.2">
      <c r="A54" s="51" t="s">
        <v>140</v>
      </c>
      <c r="B54" s="51"/>
      <c r="C54" s="51"/>
      <c r="D54" s="134">
        <v>-1.3329999999999971</v>
      </c>
      <c r="E54" s="147">
        <v>6.4000000000000001E-2</v>
      </c>
      <c r="F54" s="32">
        <v>4.1900000000000004</v>
      </c>
      <c r="G54" s="32">
        <v>4.1900000000000004</v>
      </c>
      <c r="H54" s="32">
        <v>4.2939999999995173</v>
      </c>
      <c r="I54" s="150">
        <v>0.19999999999908757</v>
      </c>
      <c r="J54" s="22">
        <v>-4.0940000000004293</v>
      </c>
      <c r="K54" s="22"/>
    </row>
    <row r="55" spans="1:11" ht="3" customHeight="1" x14ac:dyDescent="0.2">
      <c r="D55" s="32"/>
      <c r="E55" s="32"/>
      <c r="F55" s="32"/>
      <c r="G55" s="32"/>
      <c r="H55" s="32"/>
      <c r="I55" s="119"/>
      <c r="J55" s="22"/>
      <c r="K55" s="22"/>
    </row>
    <row r="56" spans="1:11" x14ac:dyDescent="0.2">
      <c r="A56" s="51" t="s">
        <v>133</v>
      </c>
      <c r="B56" s="51"/>
      <c r="C56" s="51"/>
      <c r="D56" s="32"/>
      <c r="E56" s="32"/>
      <c r="F56" s="32"/>
      <c r="G56" s="32"/>
      <c r="H56" s="32"/>
      <c r="I56" s="119"/>
      <c r="J56" s="22"/>
      <c r="K56" s="22"/>
    </row>
    <row r="57" spans="1:11" x14ac:dyDescent="0.2">
      <c r="A57" s="34" t="s">
        <v>134</v>
      </c>
      <c r="D57" s="136">
        <v>-292.14100000000002</v>
      </c>
      <c r="E57" s="133">
        <v>-595.14099999999996</v>
      </c>
      <c r="F57" s="133">
        <v>-600.01599999999996</v>
      </c>
      <c r="G57" s="133">
        <v>-122.38800000000001</v>
      </c>
      <c r="H57" s="133">
        <v>-161.37299999999999</v>
      </c>
      <c r="I57" s="118">
        <v>-177.19200000000001</v>
      </c>
      <c r="J57" s="22">
        <v>-15.819000000000017</v>
      </c>
      <c r="K57" s="22"/>
    </row>
    <row r="58" spans="1:11" x14ac:dyDescent="0.2">
      <c r="A58" s="34" t="s">
        <v>135</v>
      </c>
      <c r="D58" s="136">
        <v>-50.379000000000019</v>
      </c>
      <c r="E58" s="133">
        <v>-12.815999999999974</v>
      </c>
      <c r="F58" s="133">
        <v>-12.601999999999975</v>
      </c>
      <c r="G58" s="133">
        <v>-12.601999999999975</v>
      </c>
      <c r="H58" s="133">
        <v>-12.603999999999985</v>
      </c>
      <c r="I58" s="119">
        <v>35.31</v>
      </c>
      <c r="J58" s="22">
        <v>47.913999999999987</v>
      </c>
      <c r="K58" s="22"/>
    </row>
    <row r="59" spans="1:11" x14ac:dyDescent="0.2">
      <c r="A59" s="35" t="s">
        <v>136</v>
      </c>
      <c r="B59" s="35"/>
      <c r="C59" s="35"/>
      <c r="D59" s="134">
        <v>-342.52000000000004</v>
      </c>
      <c r="E59" s="32">
        <v>-607.95699999999988</v>
      </c>
      <c r="F59" s="32">
        <v>-612.61799999999994</v>
      </c>
      <c r="G59" s="32">
        <v>-134.98999999999998</v>
      </c>
      <c r="H59" s="32">
        <v>-173.97699999999998</v>
      </c>
      <c r="I59" s="119">
        <v>-141.88200000000001</v>
      </c>
      <c r="J59" s="22">
        <v>32.09499999999997</v>
      </c>
      <c r="K59" s="22"/>
    </row>
    <row r="60" spans="1:11" ht="3" customHeight="1" x14ac:dyDescent="0.2">
      <c r="D60" s="32"/>
      <c r="E60" s="32"/>
      <c r="F60" s="32"/>
      <c r="G60" s="32"/>
      <c r="H60" s="32"/>
      <c r="I60" s="119"/>
      <c r="J60" s="22"/>
      <c r="K60" s="22"/>
    </row>
    <row r="61" spans="1:11" ht="14.45" customHeight="1" x14ac:dyDescent="0.2">
      <c r="A61" s="35" t="s">
        <v>267</v>
      </c>
      <c r="B61" s="35"/>
      <c r="C61" s="62">
        <v>4</v>
      </c>
      <c r="D61" s="148">
        <v>-442.50999999999476</v>
      </c>
      <c r="E61" s="32">
        <v>222.73699999999337</v>
      </c>
      <c r="F61" s="32">
        <v>222.12200000000303</v>
      </c>
      <c r="G61" s="32">
        <v>699.75</v>
      </c>
      <c r="H61" s="32">
        <v>1375.4279999999999</v>
      </c>
      <c r="I61" s="129">
        <v>1151.3010000000068</v>
      </c>
      <c r="J61" s="22">
        <v>-224.12699999999313</v>
      </c>
      <c r="K61" s="32"/>
    </row>
    <row r="62" spans="1:11" ht="3" customHeight="1" thickBot="1" x14ac:dyDescent="0.25">
      <c r="D62" s="16"/>
      <c r="E62" s="16"/>
      <c r="F62" s="16"/>
      <c r="G62" s="16"/>
      <c r="H62" s="16"/>
      <c r="I62" s="118"/>
      <c r="J62" s="32"/>
      <c r="K62" s="32"/>
    </row>
    <row r="63" spans="1:11" ht="20.100000000000001" customHeight="1" thickBot="1" x14ac:dyDescent="0.25">
      <c r="A63" s="84" t="s">
        <v>56</v>
      </c>
      <c r="B63" s="84"/>
      <c r="C63" s="84"/>
      <c r="D63" s="95"/>
      <c r="E63" s="95"/>
      <c r="F63" s="95"/>
      <c r="G63" s="95"/>
      <c r="H63" s="95"/>
      <c r="I63" s="123"/>
      <c r="J63" s="86"/>
      <c r="K63" s="104"/>
    </row>
    <row r="64" spans="1:11" ht="3" customHeight="1" x14ac:dyDescent="0.2">
      <c r="D64" s="16"/>
      <c r="E64" s="16"/>
      <c r="F64" s="16"/>
      <c r="G64" s="16"/>
      <c r="H64" s="16"/>
      <c r="I64" s="118"/>
      <c r="J64" s="32"/>
      <c r="K64" s="32"/>
    </row>
    <row r="65" spans="1:11" x14ac:dyDescent="0.2">
      <c r="A65" s="33" t="s">
        <v>24</v>
      </c>
      <c r="B65" s="33"/>
      <c r="C65" s="33"/>
      <c r="D65" s="135">
        <v>208.49400000000014</v>
      </c>
      <c r="E65" s="45">
        <v>560.05399999999963</v>
      </c>
      <c r="F65" s="45">
        <v>559.97399999999971</v>
      </c>
      <c r="G65" s="45">
        <v>559.97400000000016</v>
      </c>
      <c r="H65" s="45">
        <v>849.00300000000016</v>
      </c>
      <c r="I65" s="120">
        <v>433.5240000000008</v>
      </c>
      <c r="J65" s="25">
        <v>-415.47899999999936</v>
      </c>
      <c r="K65" s="64"/>
    </row>
    <row r="66" spans="1:11" ht="3" customHeight="1" x14ac:dyDescent="0.2">
      <c r="D66" s="16"/>
      <c r="E66" s="16"/>
      <c r="F66" s="16"/>
      <c r="G66" s="16"/>
      <c r="H66" s="16"/>
      <c r="I66" s="118"/>
      <c r="J66" s="22"/>
      <c r="K66" s="22"/>
    </row>
    <row r="67" spans="1:11" x14ac:dyDescent="0.2">
      <c r="A67" s="34" t="s">
        <v>253</v>
      </c>
      <c r="D67" s="16"/>
      <c r="E67" s="16"/>
      <c r="F67" s="16"/>
      <c r="G67" s="16"/>
      <c r="H67" s="16"/>
      <c r="I67" s="118"/>
      <c r="J67" s="22"/>
      <c r="K67" s="22"/>
    </row>
    <row r="68" spans="1:11" x14ac:dyDescent="0.2">
      <c r="A68" s="47" t="s">
        <v>44</v>
      </c>
      <c r="B68" s="47"/>
      <c r="C68" s="47"/>
      <c r="D68" s="136">
        <v>3.8340000000000001</v>
      </c>
      <c r="E68" s="133">
        <v>5.0749999999999993</v>
      </c>
      <c r="F68" s="133">
        <v>5.0749999999999993</v>
      </c>
      <c r="G68" s="133">
        <v>5.0749999999999993</v>
      </c>
      <c r="H68" s="133">
        <v>5.0749999999999993</v>
      </c>
      <c r="I68" s="118">
        <v>3.9319999999999999</v>
      </c>
      <c r="J68" s="22">
        <v>-1.1429999999999993</v>
      </c>
      <c r="K68" s="22"/>
    </row>
    <row r="69" spans="1:11" x14ac:dyDescent="0.2">
      <c r="A69" s="34" t="s">
        <v>57</v>
      </c>
      <c r="D69" s="136">
        <v>0</v>
      </c>
      <c r="E69" s="133">
        <v>0</v>
      </c>
      <c r="F69" s="133">
        <v>0</v>
      </c>
      <c r="G69" s="133">
        <v>0</v>
      </c>
      <c r="H69" s="133">
        <v>0</v>
      </c>
      <c r="I69" s="118">
        <v>0</v>
      </c>
      <c r="J69" s="22">
        <v>0</v>
      </c>
      <c r="K69" s="22"/>
    </row>
    <row r="70" spans="1:11" x14ac:dyDescent="0.2">
      <c r="A70" s="41" t="s">
        <v>132</v>
      </c>
      <c r="B70" s="41"/>
      <c r="C70" s="41"/>
      <c r="D70" s="136">
        <v>0</v>
      </c>
      <c r="E70" s="133">
        <v>0</v>
      </c>
      <c r="F70" s="133">
        <v>0</v>
      </c>
      <c r="G70" s="133">
        <v>0</v>
      </c>
      <c r="H70" s="133">
        <v>0</v>
      </c>
      <c r="I70" s="118">
        <v>0</v>
      </c>
      <c r="J70" s="22">
        <v>0</v>
      </c>
      <c r="K70" s="22"/>
    </row>
    <row r="71" spans="1:11" x14ac:dyDescent="0.2">
      <c r="A71" s="35" t="s">
        <v>58</v>
      </c>
      <c r="B71" s="35"/>
      <c r="C71" s="35"/>
      <c r="D71" s="16"/>
      <c r="E71" s="133"/>
      <c r="F71" s="133"/>
      <c r="G71" s="133"/>
      <c r="H71" s="133"/>
      <c r="I71" s="118"/>
      <c r="J71" s="22"/>
      <c r="K71" s="22"/>
    </row>
    <row r="72" spans="1:11" x14ac:dyDescent="0.2">
      <c r="A72" s="34" t="s">
        <v>28</v>
      </c>
      <c r="D72" s="147">
        <v>0.11900000000000001</v>
      </c>
      <c r="E72" s="147">
        <v>0.39500000000000002</v>
      </c>
      <c r="F72" s="147">
        <v>0.39500000000000002</v>
      </c>
      <c r="G72" s="147">
        <v>0.39500000000000002</v>
      </c>
      <c r="H72" s="147">
        <v>0.39500000000000002</v>
      </c>
      <c r="I72" s="126">
        <v>0.35499999999999998</v>
      </c>
      <c r="J72" s="151">
        <v>-4.0000000000000036E-2</v>
      </c>
      <c r="K72" s="22"/>
    </row>
    <row r="73" spans="1:11" x14ac:dyDescent="0.2">
      <c r="A73" s="34" t="s">
        <v>59</v>
      </c>
      <c r="D73" s="136">
        <v>8.2789999999999999</v>
      </c>
      <c r="E73" s="133">
        <v>8.7579999999999991</v>
      </c>
      <c r="F73" s="133">
        <v>8.7579999999999991</v>
      </c>
      <c r="G73" s="133">
        <v>8.7579999999999991</v>
      </c>
      <c r="H73" s="133">
        <v>8.141</v>
      </c>
      <c r="I73" s="118">
        <v>8.4</v>
      </c>
      <c r="J73" s="151">
        <v>-4.0000000000000036E-2</v>
      </c>
      <c r="K73" s="22"/>
    </row>
    <row r="74" spans="1:11" x14ac:dyDescent="0.2">
      <c r="A74" s="35" t="s">
        <v>60</v>
      </c>
      <c r="B74" s="35"/>
      <c r="C74" s="35"/>
      <c r="D74" s="136">
        <v>-4.5640000000000001</v>
      </c>
      <c r="E74" s="32">
        <v>-4.0779999999999994</v>
      </c>
      <c r="F74" s="32">
        <v>-4.0779999999999994</v>
      </c>
      <c r="G74" s="32">
        <v>-4.0779999999999994</v>
      </c>
      <c r="H74" s="32">
        <v>-3.4610000000000003</v>
      </c>
      <c r="I74" s="119">
        <v>-4.8230000000000004</v>
      </c>
      <c r="J74" s="22">
        <v>-1.3620000000000001</v>
      </c>
      <c r="K74" s="22"/>
    </row>
    <row r="75" spans="1:11" ht="3" customHeight="1" x14ac:dyDescent="0.2">
      <c r="D75" s="32"/>
      <c r="E75" s="16"/>
      <c r="F75" s="16"/>
      <c r="G75" s="16"/>
      <c r="H75" s="16"/>
      <c r="I75" s="118"/>
      <c r="J75" s="22">
        <v>0</v>
      </c>
      <c r="K75" s="22"/>
    </row>
    <row r="76" spans="1:11" x14ac:dyDescent="0.2">
      <c r="A76" s="35" t="s">
        <v>61</v>
      </c>
      <c r="B76" s="35"/>
      <c r="C76" s="62">
        <v>4</v>
      </c>
      <c r="D76" s="134">
        <v>213.05800000000013</v>
      </c>
      <c r="E76" s="32">
        <v>564.13199999999961</v>
      </c>
      <c r="F76" s="32">
        <v>564.05199999999968</v>
      </c>
      <c r="G76" s="32">
        <v>564.05200000000013</v>
      </c>
      <c r="H76" s="32">
        <v>852.46400000000017</v>
      </c>
      <c r="I76" s="118">
        <v>438.34700000000078</v>
      </c>
      <c r="J76" s="22">
        <v>-414.11699999999939</v>
      </c>
      <c r="K76" s="22"/>
    </row>
    <row r="77" spans="1:11" x14ac:dyDescent="0.2">
      <c r="D77" s="20"/>
      <c r="E77" s="20"/>
      <c r="F77" s="20"/>
      <c r="G77" s="20"/>
      <c r="H77" s="20"/>
      <c r="I77" s="44"/>
      <c r="J77" s="22"/>
      <c r="K77" s="22"/>
    </row>
    <row r="78" spans="1:11" x14ac:dyDescent="0.2">
      <c r="A78" s="169" t="s">
        <v>209</v>
      </c>
    </row>
    <row r="79" spans="1:11" x14ac:dyDescent="0.2">
      <c r="A79" s="169" t="s">
        <v>210</v>
      </c>
    </row>
    <row r="80" spans="1:11" x14ac:dyDescent="0.2">
      <c r="A80" s="171" t="s">
        <v>207</v>
      </c>
    </row>
  </sheetData>
  <mergeCells count="3">
    <mergeCell ref="E6:J6"/>
    <mergeCell ref="A2:J2"/>
    <mergeCell ref="A3:J3"/>
  </mergeCells>
  <phoneticPr fontId="0" type="noConversion"/>
  <pageMargins left="0.75" right="0.75" top="1" bottom="1" header="0.5" footer="0.5"/>
  <pageSetup paperSize="9" scale="9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J70"/>
  <sheetViews>
    <sheetView showGridLines="0" zoomScaleNormal="100" workbookViewId="0"/>
  </sheetViews>
  <sheetFormatPr defaultRowHeight="11.25" x14ac:dyDescent="0.2"/>
  <cols>
    <col min="1" max="1" width="51.83203125" style="34" customWidth="1"/>
    <col min="2" max="2" width="5.83203125" style="34" customWidth="1"/>
    <col min="3" max="7" width="9.83203125" customWidth="1"/>
    <col min="8" max="8" width="10.83203125" bestFit="1" customWidth="1"/>
    <col min="9" max="10" width="9.83203125" customWidth="1"/>
  </cols>
  <sheetData>
    <row r="1" spans="1:10" ht="15" x14ac:dyDescent="0.25">
      <c r="A1" s="176" t="s">
        <v>234</v>
      </c>
    </row>
    <row r="2" spans="1:10" x14ac:dyDescent="0.2">
      <c r="A2" s="204" t="s">
        <v>214</v>
      </c>
      <c r="B2" s="204"/>
      <c r="C2" s="204"/>
      <c r="D2" s="204"/>
      <c r="E2" s="204"/>
      <c r="F2" s="204"/>
      <c r="G2" s="204"/>
      <c r="H2" s="204"/>
      <c r="I2" s="204"/>
      <c r="J2" s="10"/>
    </row>
    <row r="3" spans="1:10" x14ac:dyDescent="0.2">
      <c r="A3" s="199" t="s">
        <v>215</v>
      </c>
      <c r="B3" s="199"/>
      <c r="C3" s="199"/>
      <c r="D3" s="199"/>
      <c r="E3" s="199"/>
      <c r="F3" s="199"/>
      <c r="G3" s="199"/>
      <c r="H3" s="199"/>
      <c r="I3" s="199"/>
      <c r="J3" s="10"/>
    </row>
    <row r="4" spans="1:10" ht="5.45" customHeight="1" x14ac:dyDescent="0.2">
      <c r="C4" s="1"/>
      <c r="D4" s="1"/>
      <c r="E4" s="1"/>
      <c r="F4" s="1"/>
      <c r="G4" s="1"/>
      <c r="H4" s="1"/>
      <c r="I4" s="10"/>
      <c r="J4" s="10"/>
    </row>
    <row r="5" spans="1:10" s="15" customFormat="1" ht="6.75" x14ac:dyDescent="0.15">
      <c r="A5" s="39"/>
      <c r="B5" s="39"/>
      <c r="C5" s="14"/>
      <c r="D5" s="14"/>
      <c r="E5" s="14"/>
      <c r="F5" s="14"/>
      <c r="G5" s="14"/>
      <c r="H5" s="14"/>
      <c r="I5" s="27"/>
      <c r="J5" s="100"/>
    </row>
    <row r="6" spans="1:10" x14ac:dyDescent="0.2">
      <c r="A6" s="40"/>
      <c r="B6" s="40"/>
      <c r="C6" s="11">
        <v>2020</v>
      </c>
      <c r="D6" s="203">
        <v>2021</v>
      </c>
      <c r="E6" s="203"/>
      <c r="F6" s="203"/>
      <c r="G6" s="203"/>
      <c r="H6" s="203"/>
      <c r="I6" s="203"/>
      <c r="J6" s="101"/>
    </row>
    <row r="7" spans="1:10" x14ac:dyDescent="0.2">
      <c r="A7" s="40"/>
      <c r="B7" s="40"/>
      <c r="C7" s="6"/>
      <c r="D7" s="6" t="s">
        <v>7</v>
      </c>
      <c r="E7" s="11" t="s">
        <v>2</v>
      </c>
      <c r="F7" s="11" t="s">
        <v>242</v>
      </c>
      <c r="G7" s="11" t="s">
        <v>243</v>
      </c>
      <c r="H7" s="12"/>
      <c r="I7" s="28" t="s">
        <v>6</v>
      </c>
      <c r="J7" s="28"/>
    </row>
    <row r="8" spans="1:10" x14ac:dyDescent="0.2">
      <c r="A8" s="40"/>
      <c r="B8" s="43" t="s">
        <v>111</v>
      </c>
      <c r="C8" s="11" t="s">
        <v>1</v>
      </c>
      <c r="D8" s="6" t="s">
        <v>8</v>
      </c>
      <c r="E8" s="6" t="s">
        <v>9</v>
      </c>
      <c r="F8" s="6" t="s">
        <v>9</v>
      </c>
      <c r="G8" s="6" t="s">
        <v>244</v>
      </c>
      <c r="H8" s="13" t="s">
        <v>1</v>
      </c>
      <c r="I8" s="29" t="s">
        <v>245</v>
      </c>
      <c r="J8" s="29"/>
    </row>
    <row r="9" spans="1:10" x14ac:dyDescent="0.2">
      <c r="A9" s="40"/>
      <c r="B9" s="40"/>
      <c r="C9" s="6" t="s">
        <v>0</v>
      </c>
      <c r="D9" s="6" t="s">
        <v>0</v>
      </c>
      <c r="E9" s="6" t="s">
        <v>0</v>
      </c>
      <c r="F9" s="6" t="s">
        <v>0</v>
      </c>
      <c r="G9" s="6" t="s">
        <v>0</v>
      </c>
      <c r="H9" s="12" t="s">
        <v>0</v>
      </c>
      <c r="I9" s="30" t="s">
        <v>0</v>
      </c>
      <c r="J9" s="30"/>
    </row>
    <row r="10" spans="1:10" x14ac:dyDescent="0.2">
      <c r="A10" s="40"/>
      <c r="B10" s="40"/>
      <c r="C10" s="6"/>
      <c r="D10" s="7" t="s">
        <v>3</v>
      </c>
      <c r="E10" s="7" t="s">
        <v>4</v>
      </c>
      <c r="F10" s="7" t="s">
        <v>5</v>
      </c>
      <c r="G10" s="7" t="s">
        <v>246</v>
      </c>
      <c r="H10" s="8" t="s">
        <v>247</v>
      </c>
      <c r="I10" s="31" t="s">
        <v>248</v>
      </c>
      <c r="J10" s="31"/>
    </row>
    <row r="11" spans="1:10" x14ac:dyDescent="0.2">
      <c r="A11" t="s">
        <v>29</v>
      </c>
      <c r="B11" s="43"/>
      <c r="H11" s="21"/>
      <c r="I11" s="5"/>
      <c r="J11" s="5"/>
    </row>
    <row r="12" spans="1:10" s="5" customFormat="1" x14ac:dyDescent="0.2">
      <c r="A12" s="5" t="s">
        <v>30</v>
      </c>
      <c r="B12" s="51"/>
      <c r="H12" s="23"/>
    </row>
    <row r="13" spans="1:10" x14ac:dyDescent="0.2">
      <c r="A13" t="s">
        <v>113</v>
      </c>
      <c r="B13"/>
      <c r="C13" s="133">
        <v>353.95699999999999</v>
      </c>
      <c r="D13" s="133">
        <v>340.89800000000002</v>
      </c>
      <c r="E13" s="133">
        <v>336.524</v>
      </c>
      <c r="F13" s="133">
        <v>336.524</v>
      </c>
      <c r="G13" s="20">
        <v>280.27999999999997</v>
      </c>
      <c r="H13" s="21">
        <v>240.81200000000001</v>
      </c>
      <c r="I13" s="22">
        <v>-39.467999999999961</v>
      </c>
      <c r="J13" s="22"/>
    </row>
    <row r="14" spans="1:10" x14ac:dyDescent="0.2">
      <c r="A14" t="s">
        <v>102</v>
      </c>
      <c r="B14"/>
      <c r="C14" s="133">
        <v>4873.41</v>
      </c>
      <c r="D14" s="133">
        <v>5670.8940000000002</v>
      </c>
      <c r="E14" s="133">
        <v>5670.8940000000002</v>
      </c>
      <c r="F14" s="133">
        <v>5670.8940000000002</v>
      </c>
      <c r="G14" s="20">
        <v>5298.4459999999999</v>
      </c>
      <c r="H14" s="21">
        <v>5203.9679999999998</v>
      </c>
      <c r="I14" s="22">
        <v>-94.478000000000065</v>
      </c>
      <c r="J14" s="22"/>
    </row>
    <row r="15" spans="1:10" x14ac:dyDescent="0.2">
      <c r="A15" t="s">
        <v>114</v>
      </c>
      <c r="B15"/>
      <c r="C15" s="133">
        <v>67860.425000000003</v>
      </c>
      <c r="D15" s="133">
        <v>70186.811999999991</v>
      </c>
      <c r="E15" s="133">
        <v>70219.97</v>
      </c>
      <c r="F15" s="133">
        <v>70545.956999999995</v>
      </c>
      <c r="G15" s="20">
        <v>67595.846999999994</v>
      </c>
      <c r="H15" s="21">
        <v>66077.192999999999</v>
      </c>
      <c r="I15" s="22">
        <v>-1518.653999999995</v>
      </c>
      <c r="J15" s="22"/>
    </row>
    <row r="16" spans="1:10" x14ac:dyDescent="0.2">
      <c r="A16" t="s">
        <v>62</v>
      </c>
      <c r="B16"/>
      <c r="C16" s="133">
        <v>651.077</v>
      </c>
      <c r="D16" s="133">
        <v>697.51700000000005</v>
      </c>
      <c r="E16" s="133">
        <v>697.51700000000005</v>
      </c>
      <c r="F16" s="133">
        <v>697.51700000000005</v>
      </c>
      <c r="G16" s="20">
        <v>696.94200000000001</v>
      </c>
      <c r="H16" s="21">
        <v>694.09900000000005</v>
      </c>
      <c r="I16" s="22">
        <v>-2.8429999999999609</v>
      </c>
      <c r="J16" s="22"/>
    </row>
    <row r="17" spans="1:10" x14ac:dyDescent="0.2">
      <c r="A17" t="s">
        <v>118</v>
      </c>
      <c r="B17"/>
      <c r="C17" s="133"/>
      <c r="D17" s="20"/>
      <c r="E17" s="20"/>
      <c r="F17" s="20"/>
      <c r="G17" s="20"/>
      <c r="H17" s="21"/>
      <c r="I17" s="22"/>
      <c r="J17" s="22"/>
    </row>
    <row r="18" spans="1:10" x14ac:dyDescent="0.2">
      <c r="A18" s="61" t="s">
        <v>64</v>
      </c>
      <c r="B18" s="61"/>
      <c r="C18" s="133">
        <v>0</v>
      </c>
      <c r="D18" s="133">
        <v>0</v>
      </c>
      <c r="E18" s="133">
        <v>0</v>
      </c>
      <c r="F18" s="133">
        <v>0</v>
      </c>
      <c r="G18" s="20">
        <v>0</v>
      </c>
      <c r="H18" s="21">
        <v>0</v>
      </c>
      <c r="I18" s="22">
        <v>0</v>
      </c>
      <c r="J18" s="22"/>
    </row>
    <row r="19" spans="1:10" x14ac:dyDescent="0.2">
      <c r="A19" s="61" t="s">
        <v>65</v>
      </c>
      <c r="B19" s="61"/>
      <c r="C19" s="133">
        <v>0</v>
      </c>
      <c r="D19" s="133">
        <v>0</v>
      </c>
      <c r="E19" s="133">
        <v>0</v>
      </c>
      <c r="F19" s="133">
        <v>0</v>
      </c>
      <c r="G19" s="20">
        <v>0</v>
      </c>
      <c r="H19" s="21">
        <v>0</v>
      </c>
      <c r="I19" s="22">
        <v>0</v>
      </c>
      <c r="J19" s="22"/>
    </row>
    <row r="20" spans="1:10" x14ac:dyDescent="0.2">
      <c r="A20" s="61" t="s">
        <v>119</v>
      </c>
      <c r="B20" s="61"/>
      <c r="C20" s="133">
        <v>1812.2449999999999</v>
      </c>
      <c r="D20" s="133">
        <v>1985.329</v>
      </c>
      <c r="E20" s="133">
        <v>1985.329</v>
      </c>
      <c r="F20" s="133">
        <v>1985.329</v>
      </c>
      <c r="G20" s="20">
        <v>2357.7860000000001</v>
      </c>
      <c r="H20" s="21">
        <v>2717.52</v>
      </c>
      <c r="I20" s="22">
        <v>359.73399999999992</v>
      </c>
      <c r="J20" s="22"/>
    </row>
    <row r="21" spans="1:10" x14ac:dyDescent="0.2">
      <c r="A21" t="s">
        <v>66</v>
      </c>
      <c r="B21"/>
      <c r="C21" s="133">
        <v>6.6770000000000316</v>
      </c>
      <c r="D21" s="133">
        <v>6.6769999999999179</v>
      </c>
      <c r="E21" s="133">
        <v>6.6769999999999179</v>
      </c>
      <c r="F21" s="133">
        <v>6.6769999999999179</v>
      </c>
      <c r="G21" s="20">
        <v>6.6770000000000316</v>
      </c>
      <c r="H21" s="149">
        <v>0.31499999999993378</v>
      </c>
      <c r="I21" s="22">
        <v>-6.3620000000000978</v>
      </c>
      <c r="J21" s="22"/>
    </row>
    <row r="22" spans="1:10" s="5" customFormat="1" x14ac:dyDescent="0.2">
      <c r="A22" s="5" t="s">
        <v>67</v>
      </c>
      <c r="C22" s="133">
        <v>75557.790999999997</v>
      </c>
      <c r="D22" s="22">
        <v>78888.126999999993</v>
      </c>
      <c r="E22" s="22">
        <v>78916.911000000007</v>
      </c>
      <c r="F22" s="22">
        <v>79242.898000000001</v>
      </c>
      <c r="G22" s="22">
        <v>76235.977999999974</v>
      </c>
      <c r="H22" s="23">
        <v>74933.907000000007</v>
      </c>
      <c r="I22" s="22">
        <v>-1302.0709999999672</v>
      </c>
      <c r="J22" s="22"/>
    </row>
    <row r="23" spans="1:10" ht="3" customHeight="1" x14ac:dyDescent="0.2">
      <c r="A23"/>
      <c r="B23"/>
      <c r="C23" s="20"/>
      <c r="D23" s="20"/>
      <c r="E23" s="20"/>
      <c r="F23" s="20"/>
      <c r="G23" s="20"/>
      <c r="H23" s="21"/>
      <c r="I23" s="22"/>
      <c r="J23" s="22"/>
    </row>
    <row r="24" spans="1:10" s="5" customFormat="1" x14ac:dyDescent="0.2">
      <c r="A24" s="5" t="s">
        <v>31</v>
      </c>
      <c r="C24" s="20"/>
      <c r="D24" s="22"/>
      <c r="E24" s="22"/>
      <c r="F24" s="22"/>
      <c r="G24" s="20"/>
      <c r="H24" s="21"/>
      <c r="I24" s="22"/>
      <c r="J24" s="22"/>
    </row>
    <row r="25" spans="1:10" x14ac:dyDescent="0.2">
      <c r="A25" t="s">
        <v>115</v>
      </c>
      <c r="B25"/>
      <c r="C25" s="133">
        <v>0</v>
      </c>
      <c r="D25" s="133">
        <v>-4.2939999999999996</v>
      </c>
      <c r="E25" s="133">
        <v>0</v>
      </c>
      <c r="F25" s="133">
        <v>0</v>
      </c>
      <c r="G25" s="20">
        <v>0</v>
      </c>
      <c r="H25" s="21">
        <v>0</v>
      </c>
      <c r="I25" s="22">
        <v>0</v>
      </c>
      <c r="J25" s="22"/>
    </row>
    <row r="26" spans="1:10" x14ac:dyDescent="0.2">
      <c r="A26" s="9" t="s">
        <v>68</v>
      </c>
      <c r="B26" s="9"/>
      <c r="C26" s="133">
        <v>4.468</v>
      </c>
      <c r="D26" s="133">
        <v>4.5759999999999996</v>
      </c>
      <c r="E26" s="133">
        <v>4.5759999999999996</v>
      </c>
      <c r="F26" s="133">
        <v>4.5759999999999996</v>
      </c>
      <c r="G26" s="20">
        <v>5.0339999999999998</v>
      </c>
      <c r="H26" s="21">
        <v>4.8360000000000003</v>
      </c>
      <c r="I26" s="114">
        <v>-0.19799999999999951</v>
      </c>
      <c r="J26" s="22"/>
    </row>
    <row r="27" spans="1:10" x14ac:dyDescent="0.2">
      <c r="A27" t="s">
        <v>191</v>
      </c>
      <c r="B27" s="174"/>
      <c r="C27" s="133">
        <v>23.895</v>
      </c>
      <c r="D27" s="133">
        <v>20.193000000000001</v>
      </c>
      <c r="E27" s="133">
        <v>20.137</v>
      </c>
      <c r="F27" s="133">
        <v>20.137</v>
      </c>
      <c r="G27" s="20">
        <v>20.036000000000001</v>
      </c>
      <c r="H27" s="21">
        <v>19.928000000000001</v>
      </c>
      <c r="I27" s="114">
        <v>-0.10800000000000054</v>
      </c>
      <c r="J27" s="22"/>
    </row>
    <row r="28" spans="1:10" x14ac:dyDescent="0.2">
      <c r="A28" t="s">
        <v>256</v>
      </c>
      <c r="B28" s="174"/>
      <c r="C28" s="133">
        <v>0</v>
      </c>
      <c r="D28" s="133">
        <v>0</v>
      </c>
      <c r="E28" s="133">
        <v>0</v>
      </c>
      <c r="F28" s="133">
        <v>0</v>
      </c>
      <c r="G28" s="20">
        <v>0</v>
      </c>
      <c r="H28" s="21">
        <v>0</v>
      </c>
      <c r="I28" s="22">
        <v>0</v>
      </c>
      <c r="J28" s="22"/>
    </row>
    <row r="29" spans="1:10" x14ac:dyDescent="0.2">
      <c r="A29" t="s">
        <v>112</v>
      </c>
      <c r="B29"/>
      <c r="C29" s="133">
        <v>0</v>
      </c>
      <c r="D29" s="133">
        <v>0</v>
      </c>
      <c r="E29" s="133">
        <v>0</v>
      </c>
      <c r="F29" s="133">
        <v>0</v>
      </c>
      <c r="G29" s="20">
        <v>0</v>
      </c>
      <c r="H29" s="21">
        <v>0</v>
      </c>
      <c r="I29" s="22">
        <v>0</v>
      </c>
      <c r="J29" s="22"/>
    </row>
    <row r="30" spans="1:10" x14ac:dyDescent="0.2">
      <c r="A30" s="9" t="s">
        <v>69</v>
      </c>
      <c r="B30" s="9"/>
      <c r="C30" s="133"/>
      <c r="D30" s="20"/>
      <c r="E30" s="20"/>
      <c r="F30" s="20"/>
      <c r="G30" s="20"/>
      <c r="H30" s="21"/>
      <c r="I30" s="22"/>
      <c r="J30" s="22"/>
    </row>
    <row r="31" spans="1:10" x14ac:dyDescent="0.2">
      <c r="A31" s="61" t="s">
        <v>70</v>
      </c>
      <c r="B31" s="61"/>
      <c r="C31" s="133">
        <v>0</v>
      </c>
      <c r="D31" s="133">
        <v>0</v>
      </c>
      <c r="E31" s="133">
        <v>0</v>
      </c>
      <c r="F31" s="133">
        <v>0</v>
      </c>
      <c r="G31" s="20">
        <v>0</v>
      </c>
      <c r="H31" s="21">
        <v>0</v>
      </c>
      <c r="I31" s="22">
        <v>0</v>
      </c>
      <c r="J31" s="22"/>
    </row>
    <row r="32" spans="1:10" x14ac:dyDescent="0.2">
      <c r="A32" s="61" t="s">
        <v>71</v>
      </c>
      <c r="B32" s="61"/>
      <c r="C32" s="133">
        <v>0</v>
      </c>
      <c r="D32" s="133">
        <v>0</v>
      </c>
      <c r="E32" s="133">
        <v>0</v>
      </c>
      <c r="F32" s="133">
        <v>0</v>
      </c>
      <c r="G32" s="20">
        <v>0</v>
      </c>
      <c r="H32" s="21">
        <v>0</v>
      </c>
      <c r="I32" s="22">
        <v>0</v>
      </c>
      <c r="J32" s="22"/>
    </row>
    <row r="33" spans="1:10" x14ac:dyDescent="0.2">
      <c r="A33" t="s">
        <v>72</v>
      </c>
      <c r="B33"/>
      <c r="C33" s="133">
        <v>7.149</v>
      </c>
      <c r="D33" s="133">
        <v>6.6989999999999998</v>
      </c>
      <c r="E33" s="133">
        <v>6.6989999999999998</v>
      </c>
      <c r="F33" s="133">
        <v>6.6989999999999998</v>
      </c>
      <c r="G33" s="20">
        <v>7.0919999999999996</v>
      </c>
      <c r="H33" s="21">
        <v>5.9169999999999998</v>
      </c>
      <c r="I33" s="22">
        <v>-1.1749999999999998</v>
      </c>
      <c r="J33" s="22"/>
    </row>
    <row r="34" spans="1:10" x14ac:dyDescent="0.2">
      <c r="A34" t="s">
        <v>171</v>
      </c>
      <c r="B34"/>
      <c r="C34" s="133">
        <v>0</v>
      </c>
      <c r="D34" s="133">
        <v>0</v>
      </c>
      <c r="E34" s="133">
        <v>0</v>
      </c>
      <c r="F34" s="133">
        <v>0</v>
      </c>
      <c r="G34" s="20">
        <v>0</v>
      </c>
      <c r="H34" s="21">
        <v>0</v>
      </c>
      <c r="I34" s="22">
        <v>0</v>
      </c>
      <c r="J34" s="22"/>
    </row>
    <row r="35" spans="1:10" x14ac:dyDescent="0.2">
      <c r="A35" t="s">
        <v>63</v>
      </c>
      <c r="B35"/>
      <c r="C35" s="133">
        <v>0</v>
      </c>
      <c r="D35" s="133">
        <v>0</v>
      </c>
      <c r="E35" s="133">
        <v>0</v>
      </c>
      <c r="F35" s="133">
        <v>0</v>
      </c>
      <c r="G35" s="20">
        <v>0</v>
      </c>
      <c r="H35" s="21">
        <v>0</v>
      </c>
      <c r="I35" s="22">
        <v>0</v>
      </c>
      <c r="J35" s="22"/>
    </row>
    <row r="36" spans="1:10" s="5" customFormat="1" x14ac:dyDescent="0.2">
      <c r="A36" t="s">
        <v>73</v>
      </c>
      <c r="B36"/>
      <c r="C36" s="133">
        <v>5.3849999999999998</v>
      </c>
      <c r="D36" s="133">
        <v>5.3849999999999998</v>
      </c>
      <c r="E36" s="133">
        <v>5.4409999999999998</v>
      </c>
      <c r="F36" s="133">
        <v>5.4409999999999998</v>
      </c>
      <c r="G36" s="20">
        <v>5.4409999999999998</v>
      </c>
      <c r="H36" s="21">
        <v>3.1719999999999997</v>
      </c>
      <c r="I36" s="22">
        <v>-2.2690000000000001</v>
      </c>
      <c r="J36" s="22"/>
    </row>
    <row r="37" spans="1:10" s="5" customFormat="1" x14ac:dyDescent="0.2">
      <c r="A37" s="5" t="s">
        <v>141</v>
      </c>
      <c r="C37" s="133">
        <v>40.896999999999998</v>
      </c>
      <c r="D37" s="22">
        <v>32.558999999999997</v>
      </c>
      <c r="E37" s="22">
        <v>36.853000000000002</v>
      </c>
      <c r="F37" s="22">
        <v>36.853000000000002</v>
      </c>
      <c r="G37" s="22">
        <v>37.603000000000002</v>
      </c>
      <c r="H37" s="23">
        <v>33.853000000000002</v>
      </c>
      <c r="I37" s="22">
        <v>-3.75</v>
      </c>
      <c r="J37" s="22"/>
    </row>
    <row r="38" spans="1:10" s="5" customFormat="1" x14ac:dyDescent="0.2">
      <c r="C38" s="22"/>
      <c r="D38" s="22"/>
      <c r="E38" s="22"/>
      <c r="F38" s="22"/>
      <c r="G38" s="22"/>
      <c r="H38" s="23"/>
      <c r="I38" s="22"/>
      <c r="J38" s="22"/>
    </row>
    <row r="39" spans="1:10" x14ac:dyDescent="0.2">
      <c r="A39" s="5" t="s">
        <v>32</v>
      </c>
      <c r="B39" s="5"/>
      <c r="C39" s="133">
        <v>75598.687999999995</v>
      </c>
      <c r="D39" s="22">
        <v>78920.685999999987</v>
      </c>
      <c r="E39" s="22">
        <v>78953.76400000001</v>
      </c>
      <c r="F39" s="22">
        <v>79279.751000000004</v>
      </c>
      <c r="G39" s="22">
        <v>76273.580999999976</v>
      </c>
      <c r="H39" s="23">
        <v>74967.760000000009</v>
      </c>
      <c r="I39" s="22">
        <v>-1305.8209999999672</v>
      </c>
      <c r="J39" s="22"/>
    </row>
    <row r="40" spans="1:10" x14ac:dyDescent="0.2">
      <c r="A40"/>
      <c r="B40"/>
      <c r="C40" s="20"/>
      <c r="D40" s="20"/>
      <c r="E40" s="20"/>
      <c r="F40" s="20"/>
      <c r="G40" s="20"/>
      <c r="H40" s="21"/>
      <c r="I40" s="22"/>
      <c r="J40" s="22"/>
    </row>
    <row r="41" spans="1:10" x14ac:dyDescent="0.2">
      <c r="A41" t="s">
        <v>33</v>
      </c>
      <c r="B41"/>
      <c r="C41" s="20"/>
      <c r="D41" s="20"/>
      <c r="E41" s="20"/>
      <c r="F41" s="20"/>
      <c r="G41" s="20"/>
      <c r="H41" s="21"/>
      <c r="I41" s="22"/>
      <c r="J41" s="22"/>
    </row>
    <row r="42" spans="1:10" x14ac:dyDescent="0.2">
      <c r="A42" t="s">
        <v>34</v>
      </c>
      <c r="B42"/>
      <c r="C42" s="133">
        <v>0</v>
      </c>
      <c r="D42" s="133">
        <v>0</v>
      </c>
      <c r="E42" s="133">
        <v>0</v>
      </c>
      <c r="F42" s="133">
        <v>0</v>
      </c>
      <c r="G42" s="20">
        <v>0</v>
      </c>
      <c r="H42" s="21">
        <v>0</v>
      </c>
      <c r="I42" s="22">
        <v>0</v>
      </c>
      <c r="J42" s="22"/>
    </row>
    <row r="43" spans="1:10" x14ac:dyDescent="0.2">
      <c r="A43" t="s">
        <v>35</v>
      </c>
      <c r="B43"/>
      <c r="C43" s="133">
        <v>2.8149999999999999</v>
      </c>
      <c r="D43" s="133">
        <v>2.8149999999999999</v>
      </c>
      <c r="E43" s="133">
        <v>2.8149999999999999</v>
      </c>
      <c r="F43" s="133">
        <v>2.8149999999999999</v>
      </c>
      <c r="G43" s="20">
        <v>2.7810000000000001</v>
      </c>
      <c r="H43" s="21">
        <v>2.7629999999999999</v>
      </c>
      <c r="I43" s="114">
        <v>-1.8000000000000238E-2</v>
      </c>
      <c r="J43" s="22"/>
    </row>
    <row r="44" spans="1:10" x14ac:dyDescent="0.2">
      <c r="A44" t="s">
        <v>36</v>
      </c>
      <c r="B44"/>
      <c r="C44" s="133"/>
      <c r="D44" s="20"/>
      <c r="E44" s="20"/>
      <c r="F44" s="20"/>
      <c r="G44" s="20"/>
      <c r="H44" s="21"/>
      <c r="I44" s="22"/>
      <c r="J44" s="22"/>
    </row>
    <row r="45" spans="1:10" x14ac:dyDescent="0.2">
      <c r="A45" s="61" t="s">
        <v>181</v>
      </c>
      <c r="B45"/>
      <c r="C45" s="133">
        <v>29.356000000000002</v>
      </c>
      <c r="D45" s="133">
        <v>25.23</v>
      </c>
      <c r="E45" s="133">
        <v>25.175000000000001</v>
      </c>
      <c r="F45" s="133">
        <v>25.175000000000001</v>
      </c>
      <c r="G45" s="20">
        <v>25.001999999999999</v>
      </c>
      <c r="H45" s="21">
        <v>24.895</v>
      </c>
      <c r="I45" s="114">
        <v>-0.10699999999999932</v>
      </c>
      <c r="J45" s="22"/>
    </row>
    <row r="46" spans="1:10" x14ac:dyDescent="0.2">
      <c r="A46" s="61" t="s">
        <v>257</v>
      </c>
      <c r="B46"/>
      <c r="C46" s="133">
        <v>0</v>
      </c>
      <c r="D46" s="133">
        <v>0</v>
      </c>
      <c r="E46" s="133">
        <v>0</v>
      </c>
      <c r="F46" s="133">
        <v>0</v>
      </c>
      <c r="G46" s="20">
        <v>0</v>
      </c>
      <c r="H46" s="21">
        <v>0</v>
      </c>
      <c r="I46" s="22">
        <v>0</v>
      </c>
      <c r="J46" s="22"/>
    </row>
    <row r="47" spans="1:10" x14ac:dyDescent="0.2">
      <c r="A47" s="61" t="s">
        <v>182</v>
      </c>
      <c r="B47"/>
      <c r="C47" s="133">
        <v>68646.232000000004</v>
      </c>
      <c r="D47" s="133">
        <v>71391.411000000007</v>
      </c>
      <c r="E47" s="133">
        <v>71424.685999999987</v>
      </c>
      <c r="F47" s="133">
        <v>71273.044999999998</v>
      </c>
      <c r="G47" s="20">
        <v>67622.399000000005</v>
      </c>
      <c r="H47" s="21">
        <v>66289.945999999996</v>
      </c>
      <c r="I47" s="22">
        <v>-1332.4530000000086</v>
      </c>
      <c r="J47" s="22"/>
    </row>
    <row r="48" spans="1:10" x14ac:dyDescent="0.2">
      <c r="A48" t="s">
        <v>170</v>
      </c>
      <c r="B48"/>
      <c r="C48" s="133">
        <v>4.9160000000000004</v>
      </c>
      <c r="D48" s="133">
        <v>5.0659999999999998</v>
      </c>
      <c r="E48" s="133">
        <v>5.117</v>
      </c>
      <c r="F48" s="133">
        <v>5.117</v>
      </c>
      <c r="G48" s="20">
        <v>4.798</v>
      </c>
      <c r="H48" s="21">
        <v>4.4489999999999998</v>
      </c>
      <c r="I48" s="114">
        <v>-0.3490000000000002</v>
      </c>
      <c r="J48" s="22"/>
    </row>
    <row r="49" spans="1:10" x14ac:dyDescent="0.2">
      <c r="A49" t="s">
        <v>74</v>
      </c>
      <c r="B49"/>
      <c r="C49" s="133">
        <v>14.994999999999999</v>
      </c>
      <c r="D49" s="133">
        <v>15.516</v>
      </c>
      <c r="E49" s="133">
        <v>15.516</v>
      </c>
      <c r="F49" s="133">
        <v>15.516</v>
      </c>
      <c r="G49" s="20">
        <v>15.037000000000001</v>
      </c>
      <c r="H49" s="21">
        <v>15.898999999999999</v>
      </c>
      <c r="I49" s="22">
        <v>0.86199999999999832</v>
      </c>
      <c r="J49" s="22"/>
    </row>
    <row r="50" spans="1:10" s="5" customFormat="1" x14ac:dyDescent="0.2">
      <c r="A50" t="s">
        <v>75</v>
      </c>
      <c r="B50"/>
      <c r="C50" s="133">
        <v>319.31799999999998</v>
      </c>
      <c r="D50" s="133">
        <v>268.68700000000001</v>
      </c>
      <c r="E50" s="133">
        <v>268.68700000000001</v>
      </c>
      <c r="F50" s="133">
        <v>268.68700000000001</v>
      </c>
      <c r="G50" s="20">
        <v>275.66000000000003</v>
      </c>
      <c r="H50" s="21">
        <v>212.916</v>
      </c>
      <c r="I50" s="22">
        <v>-62.744000000000028</v>
      </c>
      <c r="J50" s="22"/>
    </row>
    <row r="51" spans="1:10" x14ac:dyDescent="0.2">
      <c r="A51" t="s">
        <v>76</v>
      </c>
      <c r="B51"/>
      <c r="C51" s="133">
        <v>4803.3969999999972</v>
      </c>
      <c r="D51" s="133">
        <v>5211.5649999999732</v>
      </c>
      <c r="E51" s="133">
        <v>5211.9870000000083</v>
      </c>
      <c r="F51" s="133">
        <v>5211.9869999999937</v>
      </c>
      <c r="G51" s="20">
        <v>5174.8169999999809</v>
      </c>
      <c r="H51" s="21">
        <v>5487.9320000000153</v>
      </c>
      <c r="I51" s="22">
        <v>313.11500000003434</v>
      </c>
      <c r="J51" s="22"/>
    </row>
    <row r="52" spans="1:10" s="4" customFormat="1" x14ac:dyDescent="0.2">
      <c r="A52" s="5" t="s">
        <v>37</v>
      </c>
      <c r="B52" s="5"/>
      <c r="C52" s="134">
        <v>73821.028999999995</v>
      </c>
      <c r="D52" s="22">
        <v>76920.289999999994</v>
      </c>
      <c r="E52" s="22">
        <v>76953.983000000007</v>
      </c>
      <c r="F52" s="22">
        <v>76802.342000000004</v>
      </c>
      <c r="G52" s="22">
        <v>73120.493999999977</v>
      </c>
      <c r="H52" s="23">
        <v>72038.8</v>
      </c>
      <c r="I52" s="22">
        <v>-1081.693999999974</v>
      </c>
      <c r="J52" s="25"/>
    </row>
    <row r="53" spans="1:10" s="4" customFormat="1" ht="3" customHeight="1" x14ac:dyDescent="0.2">
      <c r="A53"/>
      <c r="B53"/>
      <c r="C53" s="20"/>
      <c r="D53" s="20"/>
      <c r="E53" s="20"/>
      <c r="F53" s="20"/>
      <c r="G53" s="20"/>
      <c r="H53" s="21"/>
      <c r="I53" s="22"/>
      <c r="J53" s="22"/>
    </row>
    <row r="54" spans="1:10" s="4" customFormat="1" x14ac:dyDescent="0.2">
      <c r="A54" s="4" t="s">
        <v>77</v>
      </c>
      <c r="C54" s="135">
        <v>1777.6589999999997</v>
      </c>
      <c r="D54" s="18">
        <v>2000.3959999999934</v>
      </c>
      <c r="E54" s="18">
        <v>1999.7810000000027</v>
      </c>
      <c r="F54" s="18">
        <v>2477.4089999999997</v>
      </c>
      <c r="G54" s="18">
        <v>3153.0869999999995</v>
      </c>
      <c r="H54" s="19">
        <v>2928.9600000000064</v>
      </c>
      <c r="I54" s="25">
        <v>-224.12699999999313</v>
      </c>
      <c r="J54" s="22"/>
    </row>
    <row r="55" spans="1:10" s="4" customFormat="1" x14ac:dyDescent="0.2">
      <c r="C55" s="18"/>
      <c r="D55" s="18"/>
      <c r="E55" s="18"/>
      <c r="F55" s="18"/>
      <c r="G55" s="18"/>
      <c r="H55" s="19"/>
      <c r="I55" s="22"/>
      <c r="J55" s="22"/>
    </row>
    <row r="56" spans="1:10" s="4" customFormat="1" x14ac:dyDescent="0.2">
      <c r="A56" s="5" t="s">
        <v>78</v>
      </c>
      <c r="B56" s="5"/>
      <c r="C56" s="18"/>
      <c r="D56" s="18"/>
      <c r="E56" s="18"/>
      <c r="F56" s="18"/>
      <c r="G56" s="18"/>
      <c r="H56" s="19"/>
      <c r="I56" s="22"/>
      <c r="J56" s="22"/>
    </row>
    <row r="57" spans="1:10" s="4" customFormat="1" x14ac:dyDescent="0.2">
      <c r="A57" s="9" t="s">
        <v>79</v>
      </c>
      <c r="B57" s="9"/>
      <c r="C57" s="133">
        <v>-285.97800000000001</v>
      </c>
      <c r="D57" s="133">
        <v>-298.79399999999998</v>
      </c>
      <c r="E57" s="133">
        <v>-298.58</v>
      </c>
      <c r="F57" s="133">
        <v>-298.58</v>
      </c>
      <c r="G57" s="20">
        <v>-298.58199999999999</v>
      </c>
      <c r="H57" s="21">
        <v>-250.66800000000001</v>
      </c>
      <c r="I57" s="22">
        <v>47.913999999999987</v>
      </c>
      <c r="J57" s="22"/>
    </row>
    <row r="58" spans="1:10" s="4" customFormat="1" x14ac:dyDescent="0.2">
      <c r="A58" s="9" t="s">
        <v>80</v>
      </c>
      <c r="B58" s="9"/>
      <c r="C58" s="133">
        <v>2040.5659999999998</v>
      </c>
      <c r="D58" s="133">
        <v>2258.3939999999998</v>
      </c>
      <c r="E58" s="133">
        <v>2253.308</v>
      </c>
      <c r="F58" s="133">
        <v>2730.9360000000001</v>
      </c>
      <c r="G58" s="20">
        <v>3247.9540000000002</v>
      </c>
      <c r="H58" s="21">
        <v>3153.7889999999998</v>
      </c>
      <c r="I58" s="114">
        <v>-94.165000000000418</v>
      </c>
      <c r="J58" s="25"/>
    </row>
    <row r="59" spans="1:10" x14ac:dyDescent="0.2">
      <c r="A59" s="9" t="s">
        <v>81</v>
      </c>
      <c r="B59" s="9"/>
      <c r="C59" s="133">
        <v>23.070999999999913</v>
      </c>
      <c r="D59" s="133">
        <v>40.795999999993455</v>
      </c>
      <c r="E59" s="133">
        <v>45.053000000002612</v>
      </c>
      <c r="F59" s="133">
        <v>45.052999999999429</v>
      </c>
      <c r="G59" s="20">
        <v>203.71499999999924</v>
      </c>
      <c r="H59" s="21">
        <v>25.839000000006763</v>
      </c>
      <c r="I59" s="22">
        <v>-177.87599999999247</v>
      </c>
      <c r="J59" s="22"/>
    </row>
    <row r="60" spans="1:10" ht="9" customHeight="1" x14ac:dyDescent="0.2">
      <c r="A60" s="4" t="s">
        <v>38</v>
      </c>
      <c r="B60" s="62">
        <v>4</v>
      </c>
      <c r="C60" s="135">
        <v>1777.6589999999997</v>
      </c>
      <c r="D60" s="18">
        <v>2000.3959999999934</v>
      </c>
      <c r="E60" s="18">
        <v>1999.7810000000027</v>
      </c>
      <c r="F60" s="18">
        <v>2477.4089999999997</v>
      </c>
      <c r="G60" s="18">
        <v>3153.0869999999995</v>
      </c>
      <c r="H60" s="19">
        <v>2928.9600000000064</v>
      </c>
      <c r="I60" s="25">
        <v>-224.12699999999313</v>
      </c>
      <c r="J60" s="57"/>
    </row>
    <row r="61" spans="1:10" ht="3" customHeight="1" thickBot="1" x14ac:dyDescent="0.25">
      <c r="A61"/>
      <c r="B61"/>
      <c r="C61" s="20"/>
      <c r="D61" s="20"/>
      <c r="E61" s="20"/>
      <c r="F61" s="20"/>
      <c r="G61" s="20"/>
      <c r="H61" s="21"/>
      <c r="I61" s="22"/>
      <c r="J61" s="22"/>
    </row>
    <row r="62" spans="1:10" ht="12" thickBot="1" x14ac:dyDescent="0.25">
      <c r="A62" s="93" t="s">
        <v>82</v>
      </c>
      <c r="B62" s="93"/>
      <c r="C62" s="177"/>
      <c r="D62" s="177"/>
      <c r="E62" s="177"/>
      <c r="F62" s="177"/>
      <c r="G62" s="177"/>
      <c r="H62" s="190"/>
      <c r="I62" s="89"/>
      <c r="J62" s="22"/>
    </row>
    <row r="63" spans="1:10" ht="3" customHeight="1" x14ac:dyDescent="0.2">
      <c r="A63"/>
      <c r="B63"/>
      <c r="C63" s="20"/>
      <c r="D63" s="20"/>
      <c r="E63" s="20"/>
      <c r="F63" s="20"/>
      <c r="G63" s="20"/>
      <c r="H63" s="21"/>
      <c r="I63" s="22"/>
      <c r="J63" s="22"/>
    </row>
    <row r="64" spans="1:10" x14ac:dyDescent="0.2">
      <c r="A64" s="5" t="s">
        <v>83</v>
      </c>
      <c r="B64" s="5"/>
      <c r="C64" s="133">
        <v>1736.7620000000024</v>
      </c>
      <c r="D64" s="22">
        <v>1967.8369999999995</v>
      </c>
      <c r="E64" s="22">
        <v>1962.9279999999999</v>
      </c>
      <c r="F64" s="22">
        <v>2440.5559999999969</v>
      </c>
      <c r="G64" s="22">
        <v>3115.4839999999967</v>
      </c>
      <c r="H64" s="23">
        <v>2895.1070000000036</v>
      </c>
      <c r="I64" s="22">
        <v>-220.37699999999313</v>
      </c>
      <c r="J64" s="22"/>
    </row>
    <row r="65" spans="1:10" x14ac:dyDescent="0.2">
      <c r="A65"/>
      <c r="B65"/>
      <c r="C65" s="20"/>
      <c r="D65" s="20"/>
      <c r="E65" s="20"/>
      <c r="F65" s="20"/>
      <c r="G65" s="20"/>
      <c r="H65" s="21"/>
      <c r="I65" s="22"/>
      <c r="J65" s="22"/>
    </row>
    <row r="66" spans="1:10" x14ac:dyDescent="0.2">
      <c r="A66" s="5" t="s">
        <v>85</v>
      </c>
      <c r="B66" s="5"/>
      <c r="C66" s="20"/>
      <c r="D66" s="20"/>
      <c r="E66" s="20"/>
      <c r="F66" s="20"/>
      <c r="G66" s="20"/>
      <c r="H66" s="21"/>
      <c r="I66" s="22"/>
      <c r="J66" s="22"/>
    </row>
    <row r="67" spans="1:10" x14ac:dyDescent="0.2">
      <c r="A67" t="s">
        <v>86</v>
      </c>
      <c r="B67"/>
      <c r="C67" s="133">
        <v>68678.403000000006</v>
      </c>
      <c r="D67" s="133">
        <v>71419.456000000006</v>
      </c>
      <c r="E67" s="133">
        <v>71452.675999999992</v>
      </c>
      <c r="F67" s="133">
        <v>71301.035000000003</v>
      </c>
      <c r="G67" s="22">
        <v>67650.182000000001</v>
      </c>
      <c r="H67" s="23">
        <v>66317.603999999992</v>
      </c>
      <c r="I67" s="22">
        <v>-1332.5780000000086</v>
      </c>
      <c r="J67" s="22"/>
    </row>
    <row r="68" spans="1:10" x14ac:dyDescent="0.2">
      <c r="A68" s="5" t="s">
        <v>87</v>
      </c>
      <c r="B68" s="5"/>
      <c r="C68" s="133">
        <v>73087.792000000001</v>
      </c>
      <c r="D68" s="133">
        <v>76198.603999999992</v>
      </c>
      <c r="E68" s="133">
        <v>76227.388000000006</v>
      </c>
      <c r="F68" s="133">
        <v>76553.375</v>
      </c>
      <c r="G68" s="22">
        <v>73174.572999999989</v>
      </c>
      <c r="H68" s="23">
        <v>71521.972999999998</v>
      </c>
      <c r="I68" s="22">
        <v>-1652.5999999999913</v>
      </c>
      <c r="J68" s="22"/>
    </row>
    <row r="69" spans="1:10" x14ac:dyDescent="0.2">
      <c r="A69" s="5" t="s">
        <v>85</v>
      </c>
      <c r="B69" s="5"/>
      <c r="C69" s="134">
        <v>-4409.3889999999956</v>
      </c>
      <c r="D69" s="22">
        <v>-4779.1479999999865</v>
      </c>
      <c r="E69" s="22">
        <v>-4774.7120000000141</v>
      </c>
      <c r="F69" s="22">
        <v>-5252.3399999999965</v>
      </c>
      <c r="G69" s="22">
        <v>-5524.3909999999887</v>
      </c>
      <c r="H69" s="23">
        <v>-5204.3690000000061</v>
      </c>
      <c r="I69" s="22">
        <v>320.02199999998265</v>
      </c>
    </row>
    <row r="70" spans="1:10" x14ac:dyDescent="0.2">
      <c r="A70" s="171" t="s">
        <v>207</v>
      </c>
    </row>
  </sheetData>
  <mergeCells count="3">
    <mergeCell ref="D6:I6"/>
    <mergeCell ref="A3:I3"/>
    <mergeCell ref="A2:I2"/>
  </mergeCells>
  <phoneticPr fontId="0" type="noConversion"/>
  <pageMargins left="0.75" right="0.75" top="1" bottom="1" header="0.5" footer="0.5"/>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F43"/>
  <sheetViews>
    <sheetView showGridLines="0" zoomScaleNormal="100" workbookViewId="0"/>
  </sheetViews>
  <sheetFormatPr defaultRowHeight="11.25" x14ac:dyDescent="0.2"/>
  <cols>
    <col min="1" max="1" width="48.6640625" customWidth="1"/>
    <col min="2" max="3" width="14.33203125" customWidth="1"/>
    <col min="4" max="4" width="12.6640625" bestFit="1" customWidth="1"/>
    <col min="5" max="5" width="17.83203125" customWidth="1"/>
  </cols>
  <sheetData>
    <row r="1" spans="1:5" ht="15" x14ac:dyDescent="0.25">
      <c r="A1" s="176" t="s">
        <v>235</v>
      </c>
    </row>
    <row r="2" spans="1:5" x14ac:dyDescent="0.2">
      <c r="A2" s="201" t="s">
        <v>216</v>
      </c>
      <c r="B2" s="201"/>
      <c r="C2" s="201"/>
      <c r="D2" s="201"/>
      <c r="E2" s="201"/>
    </row>
    <row r="3" spans="1:5" x14ac:dyDescent="0.2">
      <c r="A3" s="205" t="s">
        <v>199</v>
      </c>
      <c r="B3" s="205"/>
      <c r="C3" s="205"/>
      <c r="D3" s="205"/>
      <c r="E3" s="205"/>
    </row>
    <row r="4" spans="1:5" ht="3" customHeight="1" x14ac:dyDescent="0.2"/>
    <row r="5" spans="1:5" ht="33.75" x14ac:dyDescent="0.2">
      <c r="A5" s="72"/>
      <c r="B5" s="78" t="s">
        <v>150</v>
      </c>
      <c r="C5" s="79" t="s">
        <v>149</v>
      </c>
      <c r="D5" s="80" t="s">
        <v>151</v>
      </c>
      <c r="E5" s="81" t="s">
        <v>144</v>
      </c>
    </row>
    <row r="6" spans="1:5" x14ac:dyDescent="0.2">
      <c r="A6" s="67"/>
      <c r="B6" s="82" t="s">
        <v>0</v>
      </c>
      <c r="C6" s="82" t="s">
        <v>0</v>
      </c>
      <c r="D6" s="82" t="s">
        <v>0</v>
      </c>
      <c r="E6" s="82" t="s">
        <v>0</v>
      </c>
    </row>
    <row r="9" spans="1:5" x14ac:dyDescent="0.2">
      <c r="A9" s="5" t="s">
        <v>189</v>
      </c>
      <c r="B9" s="22">
        <v>-235.59899999999999</v>
      </c>
      <c r="C9" s="22">
        <v>23.179000000003349</v>
      </c>
      <c r="D9" s="22">
        <v>2432.5889999999913</v>
      </c>
      <c r="E9" s="22">
        <v>2220.1689999999949</v>
      </c>
    </row>
    <row r="10" spans="1:5" x14ac:dyDescent="0.2">
      <c r="A10" s="61" t="s">
        <v>192</v>
      </c>
      <c r="B10" s="22">
        <v>0</v>
      </c>
      <c r="C10" s="20">
        <v>0</v>
      </c>
      <c r="D10" s="20">
        <v>-1.556</v>
      </c>
      <c r="E10" s="20">
        <v>-1.556</v>
      </c>
    </row>
    <row r="11" spans="1:5" x14ac:dyDescent="0.2">
      <c r="A11" s="61" t="s">
        <v>193</v>
      </c>
      <c r="B11" s="22">
        <v>0</v>
      </c>
      <c r="C11" s="20">
        <v>0</v>
      </c>
      <c r="D11" s="20">
        <v>0</v>
      </c>
      <c r="E11" s="20">
        <v>0</v>
      </c>
    </row>
    <row r="12" spans="1:5" x14ac:dyDescent="0.2">
      <c r="A12" s="5" t="s">
        <v>194</v>
      </c>
      <c r="B12" s="153">
        <v>-235.59899999999999</v>
      </c>
      <c r="C12" s="153">
        <v>23.179000000003349</v>
      </c>
      <c r="D12" s="153">
        <v>2431.0329999999913</v>
      </c>
      <c r="E12" s="153">
        <v>2218.6129999999948</v>
      </c>
    </row>
    <row r="13" spans="1:5" s="103" customFormat="1" x14ac:dyDescent="0.2">
      <c r="A13" t="s">
        <v>172</v>
      </c>
      <c r="B13" s="20">
        <v>0</v>
      </c>
      <c r="C13" s="20">
        <v>0</v>
      </c>
      <c r="D13" s="20">
        <v>-98.656999999994639</v>
      </c>
      <c r="E13" s="20">
        <v>-98.656999999994639</v>
      </c>
    </row>
    <row r="14" spans="1:5" x14ac:dyDescent="0.2">
      <c r="A14" t="s">
        <v>197</v>
      </c>
      <c r="B14" s="20">
        <v>0</v>
      </c>
      <c r="C14" s="20">
        <v>0</v>
      </c>
      <c r="D14" s="191">
        <v>-1.2250000000000001</v>
      </c>
      <c r="E14" s="20">
        <v>-1.3329999999999971</v>
      </c>
    </row>
    <row r="15" spans="1:5" ht="4.5" customHeight="1" x14ac:dyDescent="0.2">
      <c r="B15" s="22"/>
      <c r="C15" s="20"/>
      <c r="D15" s="20"/>
      <c r="E15" s="20"/>
    </row>
    <row r="16" spans="1:5" x14ac:dyDescent="0.2">
      <c r="A16" s="5" t="s">
        <v>176</v>
      </c>
      <c r="B16" s="22">
        <v>0</v>
      </c>
      <c r="C16" s="22">
        <v>0</v>
      </c>
      <c r="D16" s="22">
        <v>-99.881999999994633</v>
      </c>
      <c r="E16" s="22">
        <v>-99.989999999994637</v>
      </c>
    </row>
    <row r="17" spans="1:6" x14ac:dyDescent="0.2">
      <c r="B17" s="20"/>
      <c r="C17" s="20"/>
      <c r="D17" s="20"/>
      <c r="E17" s="20"/>
    </row>
    <row r="18" spans="1:6" x14ac:dyDescent="0.2">
      <c r="A18" s="5" t="s">
        <v>146</v>
      </c>
      <c r="B18" s="20"/>
      <c r="C18" s="20"/>
      <c r="D18" s="20"/>
      <c r="E18" s="20"/>
    </row>
    <row r="19" spans="1:6" s="103" customFormat="1" x14ac:dyDescent="0.2">
      <c r="A19" s="48" t="s">
        <v>167</v>
      </c>
      <c r="B19" s="20">
        <v>-50.379000000000019</v>
      </c>
      <c r="C19" s="20">
        <v>0</v>
      </c>
      <c r="D19" s="20">
        <v>0</v>
      </c>
      <c r="E19" s="20">
        <v>-50.379000000000019</v>
      </c>
    </row>
    <row r="20" spans="1:6" x14ac:dyDescent="0.2">
      <c r="A20" t="s">
        <v>166</v>
      </c>
      <c r="B20" s="20">
        <v>0</v>
      </c>
      <c r="C20" s="20">
        <v>0</v>
      </c>
      <c r="D20" s="20">
        <v>-292.14100000000002</v>
      </c>
      <c r="E20" s="20">
        <v>-292.14100000000002</v>
      </c>
    </row>
    <row r="21" spans="1:6" ht="6" customHeight="1" x14ac:dyDescent="0.2">
      <c r="B21" s="20"/>
      <c r="C21" s="20"/>
      <c r="D21" s="20"/>
      <c r="E21" s="20"/>
      <c r="F21" s="65"/>
    </row>
    <row r="22" spans="1:6" x14ac:dyDescent="0.2">
      <c r="A22" s="5" t="s">
        <v>25</v>
      </c>
      <c r="B22" s="22">
        <v>-50.379000000000019</v>
      </c>
      <c r="C22" s="22">
        <v>0</v>
      </c>
      <c r="D22" s="22">
        <v>-292.14100000000002</v>
      </c>
      <c r="E22" s="22">
        <v>-342.52000000000004</v>
      </c>
    </row>
    <row r="23" spans="1:6" ht="6.75" customHeight="1" x14ac:dyDescent="0.2">
      <c r="B23" s="20"/>
      <c r="C23" s="20"/>
      <c r="D23" s="20"/>
      <c r="E23" s="20"/>
    </row>
    <row r="24" spans="1:6" ht="11.25" customHeight="1" x14ac:dyDescent="0.2">
      <c r="A24" t="s">
        <v>259</v>
      </c>
      <c r="B24" s="20">
        <v>0</v>
      </c>
      <c r="C24" s="20">
        <v>0</v>
      </c>
      <c r="D24" s="20">
        <v>1.556</v>
      </c>
      <c r="E24" s="20">
        <v>1.556</v>
      </c>
      <c r="F24" s="83"/>
    </row>
    <row r="25" spans="1:6" ht="11.25" customHeight="1" x14ac:dyDescent="0.2">
      <c r="B25" s="20"/>
      <c r="C25" s="20"/>
      <c r="D25" s="20"/>
      <c r="E25" s="20"/>
      <c r="F25" s="83"/>
    </row>
    <row r="26" spans="1:6" ht="11.25" customHeight="1" x14ac:dyDescent="0.2">
      <c r="A26" s="4" t="s">
        <v>190</v>
      </c>
      <c r="B26" s="105">
        <v>-285.97800000000001</v>
      </c>
      <c r="C26" s="105">
        <v>23.071000000003352</v>
      </c>
      <c r="D26" s="105">
        <v>2040.5659999999966</v>
      </c>
      <c r="E26" s="105">
        <v>1777.6590000000001</v>
      </c>
      <c r="F26" s="83"/>
    </row>
    <row r="27" spans="1:6" ht="11.25" customHeight="1" x14ac:dyDescent="0.2">
      <c r="B27" s="20"/>
      <c r="C27" s="20"/>
      <c r="D27" s="20"/>
      <c r="E27" s="20"/>
    </row>
    <row r="28" spans="1:6" ht="11.25" customHeight="1" x14ac:dyDescent="0.2">
      <c r="A28" s="5" t="s">
        <v>260</v>
      </c>
      <c r="B28" s="22">
        <v>-285.97800000000001</v>
      </c>
      <c r="C28" s="22">
        <v>23.071000000003352</v>
      </c>
      <c r="D28" s="22">
        <v>2040.5659999999966</v>
      </c>
      <c r="E28" s="22">
        <v>1777.6590000000001</v>
      </c>
    </row>
    <row r="29" spans="1:6" x14ac:dyDescent="0.2">
      <c r="A29" t="s">
        <v>172</v>
      </c>
      <c r="B29" s="20">
        <v>0</v>
      </c>
      <c r="C29" s="20">
        <v>0</v>
      </c>
      <c r="D29" s="20">
        <v>1292.9830000000077</v>
      </c>
      <c r="E29" s="20">
        <v>1292.9830000000077</v>
      </c>
    </row>
    <row r="30" spans="1:6" s="103" customFormat="1" x14ac:dyDescent="0.2">
      <c r="A30" t="s">
        <v>197</v>
      </c>
      <c r="B30" s="20">
        <v>0</v>
      </c>
      <c r="C30" s="146">
        <v>2.7679999999999971</v>
      </c>
      <c r="D30" s="20">
        <v>-2.5680000000009091</v>
      </c>
      <c r="E30" s="139">
        <v>0.19999999999908802</v>
      </c>
    </row>
    <row r="31" spans="1:6" ht="3" customHeight="1" x14ac:dyDescent="0.2">
      <c r="B31" s="20"/>
      <c r="C31" s="192"/>
      <c r="D31" s="20"/>
      <c r="E31" s="20"/>
    </row>
    <row r="32" spans="1:6" x14ac:dyDescent="0.2">
      <c r="A32" s="5" t="s">
        <v>176</v>
      </c>
      <c r="B32" s="22">
        <v>0</v>
      </c>
      <c r="C32" s="154">
        <v>2.7679999999999971</v>
      </c>
      <c r="D32" s="22">
        <v>1290.4150000000068</v>
      </c>
      <c r="E32" s="22">
        <v>1293.1830000000068</v>
      </c>
    </row>
    <row r="33" spans="1:5" x14ac:dyDescent="0.2">
      <c r="B33" s="20"/>
      <c r="C33" s="20"/>
      <c r="D33" s="20"/>
      <c r="E33" s="20"/>
    </row>
    <row r="34" spans="1:5" x14ac:dyDescent="0.2">
      <c r="A34" s="5" t="s">
        <v>146</v>
      </c>
      <c r="B34" s="20"/>
      <c r="C34" s="20"/>
      <c r="D34" s="20"/>
      <c r="E34" s="20"/>
    </row>
    <row r="35" spans="1:5" x14ac:dyDescent="0.2">
      <c r="A35" s="48" t="s">
        <v>167</v>
      </c>
      <c r="B35" s="20">
        <v>35.31</v>
      </c>
      <c r="C35" s="20">
        <v>0</v>
      </c>
      <c r="D35" s="20">
        <v>0</v>
      </c>
      <c r="E35" s="20">
        <v>35.31</v>
      </c>
    </row>
    <row r="36" spans="1:5" s="103" customFormat="1" x14ac:dyDescent="0.2">
      <c r="A36" t="s">
        <v>166</v>
      </c>
      <c r="B36" s="20">
        <v>0</v>
      </c>
      <c r="C36" s="20">
        <v>0</v>
      </c>
      <c r="D36" s="20">
        <v>-177.19200000000001</v>
      </c>
      <c r="E36" s="20">
        <v>-177.19200000000001</v>
      </c>
    </row>
    <row r="37" spans="1:5" ht="3" customHeight="1" x14ac:dyDescent="0.2">
      <c r="B37" s="20"/>
      <c r="C37" s="20"/>
      <c r="D37" s="20"/>
      <c r="E37" s="20"/>
    </row>
    <row r="38" spans="1:5" x14ac:dyDescent="0.2">
      <c r="A38" s="5" t="s">
        <v>25</v>
      </c>
      <c r="B38" s="22">
        <v>35.31</v>
      </c>
      <c r="C38" s="22">
        <v>0</v>
      </c>
      <c r="D38" s="22">
        <v>-177.19200000000001</v>
      </c>
      <c r="E38" s="22">
        <v>-141.88200000000001</v>
      </c>
    </row>
    <row r="39" spans="1:5" ht="3" customHeight="1" x14ac:dyDescent="0.2">
      <c r="B39" s="20"/>
      <c r="C39" s="20"/>
      <c r="D39" s="20"/>
      <c r="E39" s="20"/>
    </row>
    <row r="40" spans="1:5" x14ac:dyDescent="0.2">
      <c r="A40" s="4" t="s">
        <v>261</v>
      </c>
      <c r="B40" s="105">
        <v>-250.66800000000001</v>
      </c>
      <c r="C40" s="105">
        <v>25.839000000003349</v>
      </c>
      <c r="D40" s="105">
        <v>3153.7890000000034</v>
      </c>
      <c r="E40" s="105">
        <v>2928.9600000000069</v>
      </c>
    </row>
    <row r="42" spans="1:5" x14ac:dyDescent="0.2">
      <c r="A42" s="170" t="s">
        <v>200</v>
      </c>
    </row>
    <row r="43" spans="1:5" x14ac:dyDescent="0.2">
      <c r="A43" s="171" t="s">
        <v>207</v>
      </c>
    </row>
  </sheetData>
  <mergeCells count="2">
    <mergeCell ref="A3:E3"/>
    <mergeCell ref="A2:E2"/>
  </mergeCells>
  <phoneticPr fontId="0" type="noConversion"/>
  <pageMargins left="0.75" right="0.75" top="1" bottom="1" header="0.5" footer="0.5"/>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indexed="57"/>
    <pageSetUpPr fitToPage="1"/>
  </sheetPr>
  <dimension ref="A1:E17"/>
  <sheetViews>
    <sheetView showGridLines="0" workbookViewId="0">
      <selection activeCell="P36" sqref="P36"/>
    </sheetView>
  </sheetViews>
  <sheetFormatPr defaultRowHeight="11.25" x14ac:dyDescent="0.2"/>
  <cols>
    <col min="1" max="1" width="44.1640625" customWidth="1"/>
    <col min="2" max="3" width="14.33203125" customWidth="1"/>
    <col min="4" max="4" width="12.6640625" bestFit="1" customWidth="1"/>
    <col min="5" max="5" width="17.83203125" customWidth="1"/>
  </cols>
  <sheetData>
    <row r="1" spans="1:5" x14ac:dyDescent="0.2">
      <c r="A1" s="54" t="s">
        <v>154</v>
      </c>
      <c r="B1" s="9"/>
      <c r="D1" s="9"/>
      <c r="E1" s="9"/>
    </row>
    <row r="2" spans="1:5" x14ac:dyDescent="0.2">
      <c r="A2" s="4"/>
      <c r="B2" s="9"/>
      <c r="C2" s="4"/>
      <c r="D2" s="9"/>
      <c r="E2" s="9"/>
    </row>
    <row r="3" spans="1:5" ht="33.75" x14ac:dyDescent="0.2">
      <c r="A3" s="72"/>
      <c r="B3" s="73" t="s">
        <v>150</v>
      </c>
      <c r="C3" s="74" t="s">
        <v>149</v>
      </c>
      <c r="D3" s="74" t="s">
        <v>151</v>
      </c>
      <c r="E3" s="76" t="s">
        <v>144</v>
      </c>
    </row>
    <row r="4" spans="1:5" x14ac:dyDescent="0.2">
      <c r="A4" s="9"/>
      <c r="B4" s="77" t="s">
        <v>0</v>
      </c>
      <c r="C4" s="77" t="s">
        <v>0</v>
      </c>
      <c r="D4" s="77" t="s">
        <v>0</v>
      </c>
      <c r="E4" s="77" t="s">
        <v>0</v>
      </c>
    </row>
    <row r="5" spans="1:5" x14ac:dyDescent="0.2">
      <c r="A5" s="9"/>
      <c r="B5" s="9"/>
      <c r="C5" s="9"/>
      <c r="D5" s="9"/>
      <c r="E5" s="9"/>
    </row>
    <row r="6" spans="1:5" x14ac:dyDescent="0.2">
      <c r="A6" s="66" t="s">
        <v>163</v>
      </c>
      <c r="B6" s="70">
        <f>'App 1 Table 1.14'!C55</f>
        <v>0</v>
      </c>
      <c r="C6" s="70">
        <f>'App 1 Table 1.14'!C57</f>
        <v>-285.97800000000001</v>
      </c>
      <c r="D6" s="70">
        <f>'App 1 Table 1.14'!C56</f>
        <v>0</v>
      </c>
      <c r="E6" s="70">
        <f>SUM(B6:D6)</f>
        <v>-285.97800000000001</v>
      </c>
    </row>
    <row r="7" spans="1:5" x14ac:dyDescent="0.2">
      <c r="A7" s="9"/>
      <c r="B7" s="70"/>
      <c r="C7" s="70"/>
      <c r="D7" s="70"/>
      <c r="E7" s="70"/>
    </row>
    <row r="8" spans="1:5" x14ac:dyDescent="0.2">
      <c r="A8" s="9" t="s">
        <v>145</v>
      </c>
      <c r="B8" s="70">
        <v>0</v>
      </c>
      <c r="C8" s="70">
        <v>0</v>
      </c>
      <c r="D8" s="70">
        <v>0</v>
      </c>
      <c r="E8" s="70">
        <v>0</v>
      </c>
    </row>
    <row r="9" spans="1:5" x14ac:dyDescent="0.2">
      <c r="A9" s="9"/>
      <c r="B9" s="70"/>
      <c r="C9" s="70"/>
      <c r="D9" s="70"/>
      <c r="E9" s="70"/>
    </row>
    <row r="10" spans="1:5" x14ac:dyDescent="0.2">
      <c r="A10" s="5" t="s">
        <v>146</v>
      </c>
      <c r="B10" s="70"/>
      <c r="C10" s="70"/>
      <c r="D10" s="70"/>
      <c r="E10" s="70"/>
    </row>
    <row r="11" spans="1:5" x14ac:dyDescent="0.2">
      <c r="A11" s="66" t="s">
        <v>147</v>
      </c>
      <c r="B11" s="70">
        <v>0</v>
      </c>
      <c r="C11" s="70">
        <v>0</v>
      </c>
      <c r="D11" s="70">
        <v>0</v>
      </c>
      <c r="E11" s="70">
        <f>SUM(B11:D11)</f>
        <v>0</v>
      </c>
    </row>
    <row r="12" spans="1:5" x14ac:dyDescent="0.2">
      <c r="A12" s="9" t="s">
        <v>134</v>
      </c>
      <c r="B12" s="70">
        <v>0</v>
      </c>
      <c r="C12" s="70">
        <v>0</v>
      </c>
      <c r="D12" s="70">
        <f>'App 1 Table 1.13'!I57</f>
        <v>-177.19200000000001</v>
      </c>
      <c r="E12" s="70">
        <f>SUM(B12:D12)</f>
        <v>-177.19200000000001</v>
      </c>
    </row>
    <row r="13" spans="1:5" x14ac:dyDescent="0.2">
      <c r="A13" s="9" t="s">
        <v>27</v>
      </c>
      <c r="B13" s="70">
        <v>0</v>
      </c>
      <c r="C13" s="70">
        <v>0</v>
      </c>
      <c r="D13" s="70">
        <v>0</v>
      </c>
      <c r="E13" s="70">
        <v>0</v>
      </c>
    </row>
    <row r="14" spans="1:5" x14ac:dyDescent="0.2">
      <c r="A14" s="9"/>
      <c r="B14" s="70"/>
      <c r="C14" s="70"/>
      <c r="D14" s="70"/>
      <c r="E14" s="70"/>
    </row>
    <row r="15" spans="1:5" x14ac:dyDescent="0.2">
      <c r="A15" s="4" t="s">
        <v>164</v>
      </c>
      <c r="B15" s="71">
        <f>SUM(B6:B13)</f>
        <v>0</v>
      </c>
      <c r="C15" s="71">
        <v>0</v>
      </c>
      <c r="D15" s="71">
        <v>0</v>
      </c>
      <c r="E15" s="71">
        <v>0</v>
      </c>
    </row>
    <row r="17" spans="2:5" x14ac:dyDescent="0.2">
      <c r="B17" s="69">
        <f>B15-'App 1 Table 1.14'!H55</f>
        <v>0</v>
      </c>
      <c r="C17" s="69">
        <f>C15-'App 1 Table 1.14'!H57</f>
        <v>250.66800000000001</v>
      </c>
      <c r="D17" s="69">
        <f>D15-'App 1 Table 1.14'!H56</f>
        <v>0</v>
      </c>
      <c r="E17" s="69">
        <f>E15-'App 1 Table 1.14'!H58</f>
        <v>-3153.7889999999998</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73"/>
  <sheetViews>
    <sheetView showGridLines="0" zoomScaleNormal="100" workbookViewId="0"/>
  </sheetViews>
  <sheetFormatPr defaultRowHeight="11.25" x14ac:dyDescent="0.2"/>
  <cols>
    <col min="1" max="1" width="51.83203125" style="43" customWidth="1"/>
    <col min="2" max="2" width="8.1640625" style="43" customWidth="1"/>
    <col min="3" max="3" width="9.83203125" bestFit="1" customWidth="1"/>
    <col min="4" max="5" width="10.83203125" bestFit="1" customWidth="1"/>
    <col min="6" max="7" width="10.83203125" customWidth="1"/>
    <col min="8" max="8" width="9.83203125" customWidth="1"/>
    <col min="9" max="10" width="9.83203125" style="5" customWidth="1"/>
  </cols>
  <sheetData>
    <row r="1" spans="1:10" ht="15" x14ac:dyDescent="0.25">
      <c r="A1" s="176" t="s">
        <v>222</v>
      </c>
    </row>
    <row r="2" spans="1:10" x14ac:dyDescent="0.2">
      <c r="A2" s="201" t="s">
        <v>208</v>
      </c>
      <c r="B2" s="201"/>
      <c r="C2" s="201"/>
      <c r="D2" s="201"/>
      <c r="E2" s="201"/>
      <c r="F2" s="201"/>
      <c r="G2" s="201"/>
      <c r="H2" s="201"/>
      <c r="I2" s="201"/>
      <c r="J2" s="10"/>
    </row>
    <row r="3" spans="1:10" x14ac:dyDescent="0.2">
      <c r="A3" s="199" t="s">
        <v>215</v>
      </c>
      <c r="B3" s="199"/>
      <c r="C3" s="199"/>
      <c r="D3" s="199"/>
      <c r="E3" s="199"/>
      <c r="F3" s="199"/>
      <c r="G3" s="199"/>
      <c r="H3" s="199"/>
      <c r="I3" s="199"/>
      <c r="J3" s="10"/>
    </row>
    <row r="4" spans="1:10" ht="3" customHeight="1" x14ac:dyDescent="0.2">
      <c r="C4" s="1"/>
      <c r="D4" s="1"/>
      <c r="E4" s="1"/>
      <c r="F4" s="1"/>
      <c r="G4" s="1"/>
      <c r="H4" s="1"/>
      <c r="I4" s="10"/>
      <c r="J4" s="10"/>
    </row>
    <row r="5" spans="1:10" s="15" customFormat="1" ht="6.75" x14ac:dyDescent="0.15">
      <c r="A5" s="55"/>
      <c r="B5" s="55"/>
      <c r="C5" s="14"/>
      <c r="D5" s="14"/>
      <c r="E5" s="14"/>
      <c r="F5" s="14"/>
      <c r="G5" s="14"/>
      <c r="H5" s="14"/>
      <c r="I5" s="27"/>
      <c r="J5" s="100"/>
    </row>
    <row r="6" spans="1:10" s="3" customFormat="1" x14ac:dyDescent="0.2">
      <c r="A6" s="56"/>
      <c r="B6" s="56"/>
      <c r="C6" s="174">
        <v>2020</v>
      </c>
      <c r="D6" s="200">
        <v>2021</v>
      </c>
      <c r="E6" s="200"/>
      <c r="F6" s="200"/>
      <c r="G6" s="200"/>
      <c r="H6" s="200"/>
      <c r="I6" s="200"/>
      <c r="J6" s="101"/>
    </row>
    <row r="7" spans="1:10" s="3" customFormat="1" x14ac:dyDescent="0.2">
      <c r="A7" s="56"/>
      <c r="B7" s="56"/>
      <c r="C7" s="6"/>
      <c r="D7" s="6" t="s">
        <v>7</v>
      </c>
      <c r="E7" s="11" t="s">
        <v>2</v>
      </c>
      <c r="F7" s="11" t="s">
        <v>242</v>
      </c>
      <c r="G7" s="11" t="s">
        <v>243</v>
      </c>
      <c r="H7" s="124"/>
      <c r="I7" s="28" t="s">
        <v>6</v>
      </c>
      <c r="J7" s="28"/>
    </row>
    <row r="8" spans="1:10" s="3" customFormat="1" x14ac:dyDescent="0.2">
      <c r="A8" s="56"/>
      <c r="B8" s="43" t="s">
        <v>111</v>
      </c>
      <c r="C8" s="11" t="s">
        <v>1</v>
      </c>
      <c r="D8" s="6" t="s">
        <v>8</v>
      </c>
      <c r="E8" s="6" t="s">
        <v>9</v>
      </c>
      <c r="F8" s="6" t="s">
        <v>9</v>
      </c>
      <c r="G8" s="6" t="s">
        <v>244</v>
      </c>
      <c r="H8" s="138" t="s">
        <v>1</v>
      </c>
      <c r="I8" s="29" t="s">
        <v>245</v>
      </c>
      <c r="J8" s="29"/>
    </row>
    <row r="9" spans="1:10" s="3" customFormat="1" x14ac:dyDescent="0.2">
      <c r="A9" s="56"/>
      <c r="B9" s="56"/>
      <c r="C9" s="6" t="s">
        <v>0</v>
      </c>
      <c r="D9" s="6" t="s">
        <v>0</v>
      </c>
      <c r="E9" s="6" t="s">
        <v>0</v>
      </c>
      <c r="F9" s="6" t="s">
        <v>0</v>
      </c>
      <c r="G9" s="6" t="s">
        <v>0</v>
      </c>
      <c r="H9" s="124" t="s">
        <v>0</v>
      </c>
      <c r="I9" s="30" t="s">
        <v>0</v>
      </c>
      <c r="J9" s="30"/>
    </row>
    <row r="10" spans="1:10" s="3" customFormat="1" x14ac:dyDescent="0.2">
      <c r="A10" s="56"/>
      <c r="B10" s="60"/>
      <c r="C10" s="6"/>
      <c r="D10" s="7" t="s">
        <v>3</v>
      </c>
      <c r="E10" s="7" t="s">
        <v>4</v>
      </c>
      <c r="F10" s="7" t="s">
        <v>5</v>
      </c>
      <c r="G10" s="7" t="s">
        <v>246</v>
      </c>
      <c r="H10" s="125" t="s">
        <v>247</v>
      </c>
      <c r="I10" s="31" t="s">
        <v>248</v>
      </c>
      <c r="J10" s="31"/>
    </row>
    <row r="11" spans="1:10" x14ac:dyDescent="0.2">
      <c r="A11" s="43" t="s">
        <v>29</v>
      </c>
      <c r="B11" s="60"/>
      <c r="H11" s="21"/>
    </row>
    <row r="12" spans="1:10" s="5" customFormat="1" x14ac:dyDescent="0.2">
      <c r="A12" s="51" t="s">
        <v>30</v>
      </c>
      <c r="B12" s="60"/>
      <c r="H12" s="23"/>
    </row>
    <row r="13" spans="1:10" x14ac:dyDescent="0.2">
      <c r="A13" s="43" t="s">
        <v>113</v>
      </c>
      <c r="B13" s="60"/>
      <c r="C13" s="136">
        <v>512.72400000000005</v>
      </c>
      <c r="D13" s="133">
        <v>476.61599999999999</v>
      </c>
      <c r="E13" s="133">
        <v>520.17700000000002</v>
      </c>
      <c r="F13" s="133">
        <v>520.17399999999998</v>
      </c>
      <c r="G13" s="133">
        <v>5240.1779999999999</v>
      </c>
      <c r="H13" s="17">
        <v>5229.7240000000002</v>
      </c>
      <c r="I13" s="22">
        <v>-10.453999999999724</v>
      </c>
      <c r="J13" s="22"/>
    </row>
    <row r="14" spans="1:10" x14ac:dyDescent="0.2">
      <c r="A14" s="43" t="s">
        <v>102</v>
      </c>
      <c r="B14" s="60"/>
      <c r="C14" s="136">
        <v>714.899</v>
      </c>
      <c r="D14" s="133">
        <v>747.67899999999997</v>
      </c>
      <c r="E14" s="133">
        <v>775.46400000000006</v>
      </c>
      <c r="F14" s="133">
        <v>773.90099999999995</v>
      </c>
      <c r="G14" s="133">
        <v>726.72500000000002</v>
      </c>
      <c r="H14" s="17">
        <v>728.60799999999995</v>
      </c>
      <c r="I14" s="22">
        <v>1.8829999999999245</v>
      </c>
      <c r="J14" s="22"/>
    </row>
    <row r="15" spans="1:10" x14ac:dyDescent="0.2">
      <c r="A15" s="43" t="s">
        <v>114</v>
      </c>
      <c r="B15" s="60"/>
      <c r="C15" s="136">
        <v>5924.4610000000002</v>
      </c>
      <c r="D15" s="133">
        <v>3440.7380000000003</v>
      </c>
      <c r="E15" s="133">
        <v>4542.5909999999994</v>
      </c>
      <c r="F15" s="133">
        <v>5226.3869999999997</v>
      </c>
      <c r="G15" s="133">
        <v>2093.7249999999999</v>
      </c>
      <c r="H15" s="17">
        <v>2104.973</v>
      </c>
      <c r="I15" s="22">
        <v>11.248000000000047</v>
      </c>
      <c r="J15" s="22"/>
    </row>
    <row r="16" spans="1:10" x14ac:dyDescent="0.2">
      <c r="A16" s="43" t="s">
        <v>62</v>
      </c>
      <c r="B16" s="60">
        <v>11</v>
      </c>
      <c r="C16" s="136">
        <v>3938.0770000000002</v>
      </c>
      <c r="D16" s="133">
        <v>3184.431</v>
      </c>
      <c r="E16" s="133">
        <v>2905.7190000000001</v>
      </c>
      <c r="F16" s="133">
        <v>3882.7330000000002</v>
      </c>
      <c r="G16" s="133">
        <v>5577.0339999999997</v>
      </c>
      <c r="H16" s="17">
        <v>5941.9340000000002</v>
      </c>
      <c r="I16" s="22">
        <v>364.90000000000055</v>
      </c>
      <c r="J16" s="22"/>
    </row>
    <row r="17" spans="1:10" x14ac:dyDescent="0.2">
      <c r="A17" s="43" t="s">
        <v>118</v>
      </c>
      <c r="B17" s="60"/>
      <c r="C17" s="136"/>
      <c r="D17" s="83"/>
      <c r="E17" s="83"/>
      <c r="F17" s="83"/>
      <c r="G17" s="83"/>
      <c r="H17" s="17"/>
      <c r="I17" s="22"/>
      <c r="J17" s="22"/>
    </row>
    <row r="18" spans="1:10" ht="14.25" customHeight="1" x14ac:dyDescent="0.2">
      <c r="A18" s="61" t="s">
        <v>64</v>
      </c>
      <c r="B18" s="60"/>
      <c r="C18" s="136">
        <v>40961.807000000001</v>
      </c>
      <c r="D18" s="133">
        <v>40270.72099999999</v>
      </c>
      <c r="E18" s="133">
        <v>40145.825000000004</v>
      </c>
      <c r="F18" s="133">
        <v>41643.225999999995</v>
      </c>
      <c r="G18" s="133">
        <v>42051.510999999999</v>
      </c>
      <c r="H18" s="17">
        <v>42581.33</v>
      </c>
      <c r="I18" s="22">
        <v>529.81900000000314</v>
      </c>
      <c r="J18" s="22"/>
    </row>
    <row r="19" spans="1:10" x14ac:dyDescent="0.2">
      <c r="A19" s="61" t="s">
        <v>65</v>
      </c>
      <c r="B19" s="60"/>
      <c r="C19" s="136">
        <v>10601.502</v>
      </c>
      <c r="D19" s="133">
        <v>12012.924999999999</v>
      </c>
      <c r="E19" s="133">
        <v>11865.792000000001</v>
      </c>
      <c r="F19" s="133">
        <v>11796.648000000001</v>
      </c>
      <c r="G19" s="133">
        <v>11410.891</v>
      </c>
      <c r="H19" s="17">
        <v>11750.811</v>
      </c>
      <c r="I19" s="22">
        <v>339.92000000000007</v>
      </c>
      <c r="J19" s="22"/>
    </row>
    <row r="20" spans="1:10" x14ac:dyDescent="0.2">
      <c r="A20" s="61" t="s">
        <v>119</v>
      </c>
      <c r="B20" s="60"/>
      <c r="C20" s="136">
        <v>22.393999999999998</v>
      </c>
      <c r="D20" s="133">
        <v>22.393999999999998</v>
      </c>
      <c r="E20" s="133">
        <v>22.393999999999998</v>
      </c>
      <c r="F20" s="133">
        <v>22.393999999999998</v>
      </c>
      <c r="G20" s="133">
        <v>22.393999999999998</v>
      </c>
      <c r="H20" s="17">
        <v>30.007999999999999</v>
      </c>
      <c r="I20" s="22">
        <v>7.6140000000000008</v>
      </c>
      <c r="J20" s="22"/>
    </row>
    <row r="21" spans="1:10" x14ac:dyDescent="0.2">
      <c r="A21" s="43" t="s">
        <v>66</v>
      </c>
      <c r="B21" s="60"/>
      <c r="C21" s="136">
        <v>8.2409999999991896</v>
      </c>
      <c r="D21" s="133">
        <v>8.4830000000000609</v>
      </c>
      <c r="E21" s="133">
        <v>8.4829999999998336</v>
      </c>
      <c r="F21" s="133">
        <v>8.4829999999998336</v>
      </c>
      <c r="G21" s="133">
        <v>8.4830000000006009</v>
      </c>
      <c r="H21" s="17">
        <v>8.4109999999996603</v>
      </c>
      <c r="I21" s="22">
        <v>0</v>
      </c>
      <c r="J21" s="22"/>
    </row>
    <row r="22" spans="1:10" s="5" customFormat="1" x14ac:dyDescent="0.2">
      <c r="A22" s="51" t="s">
        <v>67</v>
      </c>
      <c r="B22" s="60"/>
      <c r="C22" s="134">
        <v>62684.105000000003</v>
      </c>
      <c r="D22" s="22">
        <v>60163.986999999986</v>
      </c>
      <c r="E22" s="134">
        <v>60786.445000000007</v>
      </c>
      <c r="F22" s="134">
        <v>63873.945999999996</v>
      </c>
      <c r="G22" s="134">
        <v>67130.941000000006</v>
      </c>
      <c r="H22" s="23">
        <v>68375.798999999999</v>
      </c>
      <c r="I22" s="22">
        <v>1244.8579999999929</v>
      </c>
      <c r="J22" s="22"/>
    </row>
    <row r="23" spans="1:10" ht="3" customHeight="1" x14ac:dyDescent="0.2">
      <c r="B23" s="60"/>
      <c r="C23" s="16"/>
      <c r="D23" s="22">
        <v>0</v>
      </c>
      <c r="E23" s="83"/>
      <c r="F23" s="83"/>
      <c r="G23" s="83"/>
      <c r="H23" s="17"/>
      <c r="I23" s="22"/>
      <c r="J23" s="22"/>
    </row>
    <row r="24" spans="1:10" s="5" customFormat="1" x14ac:dyDescent="0.2">
      <c r="A24" s="51" t="s">
        <v>31</v>
      </c>
      <c r="B24" s="60"/>
      <c r="C24" s="32"/>
      <c r="D24" s="83"/>
      <c r="E24" s="22"/>
      <c r="F24" s="22"/>
      <c r="G24" s="22"/>
      <c r="H24" s="23"/>
      <c r="I24" s="22"/>
      <c r="J24" s="22"/>
    </row>
    <row r="25" spans="1:10" x14ac:dyDescent="0.2">
      <c r="A25" s="43" t="s">
        <v>115</v>
      </c>
      <c r="B25" s="60">
        <v>12</v>
      </c>
      <c r="C25" s="136">
        <v>35183.254000000001</v>
      </c>
      <c r="D25" s="133">
        <v>35352.521999999997</v>
      </c>
      <c r="E25" s="133">
        <v>35363.701000000001</v>
      </c>
      <c r="F25" s="133">
        <v>35363.701000000001</v>
      </c>
      <c r="G25" s="133">
        <v>36141.489000000001</v>
      </c>
      <c r="H25" s="17">
        <v>37820.53</v>
      </c>
      <c r="I25" s="22">
        <v>1679.0409999999974</v>
      </c>
      <c r="J25" s="22"/>
    </row>
    <row r="26" spans="1:10" x14ac:dyDescent="0.2">
      <c r="A26" s="50" t="s">
        <v>68</v>
      </c>
      <c r="B26" s="107" t="s">
        <v>195</v>
      </c>
      <c r="C26" s="136">
        <v>45652.296000000002</v>
      </c>
      <c r="D26" s="133">
        <v>48162.016000000003</v>
      </c>
      <c r="E26" s="133">
        <v>48436.235999999997</v>
      </c>
      <c r="F26" s="133">
        <v>48470.879999999997</v>
      </c>
      <c r="G26" s="133">
        <v>48999.572</v>
      </c>
      <c r="H26" s="17">
        <v>47428.377999999997</v>
      </c>
      <c r="I26" s="22">
        <v>-1571.1940000000031</v>
      </c>
      <c r="J26" s="22"/>
    </row>
    <row r="27" spans="1:10" x14ac:dyDescent="0.2">
      <c r="A27" s="56" t="s">
        <v>191</v>
      </c>
      <c r="B27" s="107" t="s">
        <v>196</v>
      </c>
      <c r="C27" s="136">
        <v>2484.0810000000001</v>
      </c>
      <c r="D27" s="133">
        <v>2465.14</v>
      </c>
      <c r="E27" s="133">
        <v>2481.9749999999999</v>
      </c>
      <c r="F27" s="133">
        <v>2481.9749999999999</v>
      </c>
      <c r="G27" s="133">
        <v>2376.623</v>
      </c>
      <c r="H27" s="17">
        <v>2394.2719999999999</v>
      </c>
      <c r="I27" s="22">
        <v>17.648999999999887</v>
      </c>
      <c r="J27" s="22"/>
    </row>
    <row r="28" spans="1:10" x14ac:dyDescent="0.2">
      <c r="A28" s="43" t="s">
        <v>256</v>
      </c>
      <c r="B28" s="60">
        <v>18</v>
      </c>
      <c r="C28" s="136">
        <v>800.47900000000004</v>
      </c>
      <c r="D28" s="133">
        <v>0</v>
      </c>
      <c r="E28" s="133">
        <v>0</v>
      </c>
      <c r="F28" s="133">
        <v>0</v>
      </c>
      <c r="G28" s="133">
        <v>0</v>
      </c>
      <c r="H28" s="17">
        <v>798.07100000000003</v>
      </c>
      <c r="I28" s="22">
        <v>798.07100000000003</v>
      </c>
      <c r="J28" s="22"/>
    </row>
    <row r="29" spans="1:10" x14ac:dyDescent="0.2">
      <c r="A29" s="50" t="s">
        <v>112</v>
      </c>
      <c r="B29" s="60">
        <v>19</v>
      </c>
      <c r="C29" s="136">
        <v>108.93899999999999</v>
      </c>
      <c r="D29" s="83">
        <v>108.93899999999999</v>
      </c>
      <c r="E29" s="83">
        <v>108.93899999999999</v>
      </c>
      <c r="F29" s="83">
        <v>108.93899999999999</v>
      </c>
      <c r="G29" s="83">
        <v>108.93899999999999</v>
      </c>
      <c r="H29" s="17">
        <v>53.863999999999997</v>
      </c>
      <c r="I29" s="22">
        <v>-55.074999999999996</v>
      </c>
      <c r="J29" s="22"/>
    </row>
    <row r="30" spans="1:10" x14ac:dyDescent="0.2">
      <c r="A30" s="61" t="s">
        <v>69</v>
      </c>
      <c r="B30" s="60">
        <v>20</v>
      </c>
      <c r="C30" s="136"/>
      <c r="D30" s="133"/>
      <c r="E30" s="133"/>
      <c r="F30" s="133"/>
      <c r="G30" s="133"/>
      <c r="H30" s="17"/>
      <c r="I30" s="22"/>
      <c r="J30" s="22"/>
    </row>
    <row r="31" spans="1:10" x14ac:dyDescent="0.2">
      <c r="A31" s="61" t="s">
        <v>70</v>
      </c>
      <c r="B31" s="60"/>
      <c r="C31" s="136">
        <v>0</v>
      </c>
      <c r="D31" s="133">
        <v>0</v>
      </c>
      <c r="E31" s="133">
        <v>0</v>
      </c>
      <c r="F31" s="133">
        <v>0</v>
      </c>
      <c r="G31" s="133">
        <v>0</v>
      </c>
      <c r="H31" s="17">
        <v>0</v>
      </c>
      <c r="I31" s="22">
        <v>0</v>
      </c>
      <c r="J31" s="22"/>
    </row>
    <row r="32" spans="1:10" x14ac:dyDescent="0.2">
      <c r="A32" s="43" t="s">
        <v>71</v>
      </c>
      <c r="B32" s="60"/>
      <c r="C32" s="136">
        <v>108.395</v>
      </c>
      <c r="D32" s="133">
        <v>129.57499999999999</v>
      </c>
      <c r="E32" s="133">
        <v>155.744</v>
      </c>
      <c r="F32" s="133">
        <v>155.744</v>
      </c>
      <c r="G32" s="133">
        <v>171.434</v>
      </c>
      <c r="H32" s="17">
        <v>178.52799999999999</v>
      </c>
      <c r="I32" s="22">
        <v>7.0939999999999941</v>
      </c>
      <c r="J32" s="22"/>
    </row>
    <row r="33" spans="1:10" x14ac:dyDescent="0.2">
      <c r="A33" s="43" t="s">
        <v>72</v>
      </c>
      <c r="B33" s="60">
        <v>21</v>
      </c>
      <c r="C33" s="136">
        <v>567.56500000000005</v>
      </c>
      <c r="D33" s="133">
        <v>584.63300000000004</v>
      </c>
      <c r="E33" s="133">
        <v>584.50699999999995</v>
      </c>
      <c r="F33" s="133">
        <v>584.50800000000004</v>
      </c>
      <c r="G33" s="133">
        <v>541.553</v>
      </c>
      <c r="H33" s="17">
        <v>586.36900000000003</v>
      </c>
      <c r="I33" s="22">
        <v>44.816000000000031</v>
      </c>
      <c r="J33" s="22"/>
    </row>
    <row r="34" spans="1:10" x14ac:dyDescent="0.2">
      <c r="A34" s="43" t="s">
        <v>171</v>
      </c>
      <c r="B34" s="60">
        <v>22</v>
      </c>
      <c r="C34" s="136">
        <v>21.300999999999998</v>
      </c>
      <c r="D34" s="133">
        <v>17.300999999999998</v>
      </c>
      <c r="E34" s="133">
        <v>17.300999999999998</v>
      </c>
      <c r="F34" s="133">
        <v>17.300999999999998</v>
      </c>
      <c r="G34" s="133">
        <v>13.851000000000001</v>
      </c>
      <c r="H34" s="17">
        <v>106.614</v>
      </c>
      <c r="I34" s="22">
        <v>92.763000000000005</v>
      </c>
      <c r="J34" s="22"/>
    </row>
    <row r="35" spans="1:10" x14ac:dyDescent="0.2">
      <c r="A35" s="43" t="s">
        <v>63</v>
      </c>
      <c r="B35" s="60">
        <v>23</v>
      </c>
      <c r="C35" s="136">
        <v>6.8159999999999998</v>
      </c>
      <c r="D35" s="133">
        <v>6.8159999999999998</v>
      </c>
      <c r="E35" s="133">
        <v>6.8159999999999998</v>
      </c>
      <c r="F35" s="133">
        <v>6.8159999999999998</v>
      </c>
      <c r="G35" s="133">
        <v>0</v>
      </c>
      <c r="H35" s="17">
        <v>6.8159999999999998</v>
      </c>
      <c r="I35" s="22">
        <v>6.8159999999999998</v>
      </c>
      <c r="J35" s="22"/>
    </row>
    <row r="36" spans="1:10" s="5" customFormat="1" x14ac:dyDescent="0.2">
      <c r="A36" s="51" t="s">
        <v>73</v>
      </c>
      <c r="B36" s="60"/>
      <c r="C36" s="134">
        <v>229.37</v>
      </c>
      <c r="D36" s="134">
        <v>217.36599999999999</v>
      </c>
      <c r="E36" s="134">
        <v>221.50899999999999</v>
      </c>
      <c r="F36" s="134">
        <v>221.50899999999999</v>
      </c>
      <c r="G36" s="134">
        <v>219.22800000000001</v>
      </c>
      <c r="H36" s="23">
        <v>352.37299999999999</v>
      </c>
      <c r="I36" s="22">
        <v>133.14499999999998</v>
      </c>
      <c r="J36" s="22"/>
    </row>
    <row r="37" spans="1:10" s="5" customFormat="1" x14ac:dyDescent="0.2">
      <c r="A37" s="51" t="s">
        <v>141</v>
      </c>
      <c r="B37" s="60"/>
      <c r="C37" s="32">
        <v>85162.496000000028</v>
      </c>
      <c r="D37" s="133">
        <v>87044.308000000005</v>
      </c>
      <c r="E37" s="22">
        <v>87376.728000000032</v>
      </c>
      <c r="F37" s="22">
        <v>87411.373000000036</v>
      </c>
      <c r="G37" s="22">
        <v>88573.688999999998</v>
      </c>
      <c r="H37" s="23">
        <v>89725.815000000017</v>
      </c>
      <c r="I37" s="22">
        <v>1152.1260000000184</v>
      </c>
      <c r="J37" s="22"/>
    </row>
    <row r="38" spans="1:10" s="5" customFormat="1" x14ac:dyDescent="0.2">
      <c r="A38" s="51"/>
      <c r="B38" s="60"/>
      <c r="C38" s="134"/>
      <c r="D38" s="134"/>
      <c r="E38" s="134"/>
      <c r="F38" s="134"/>
      <c r="G38" s="134"/>
      <c r="H38" s="23"/>
      <c r="I38" s="22"/>
      <c r="J38" s="22"/>
    </row>
    <row r="39" spans="1:10" x14ac:dyDescent="0.2">
      <c r="A39" s="43" t="s">
        <v>32</v>
      </c>
      <c r="B39" s="60"/>
      <c r="C39" s="134">
        <v>147846.60100000002</v>
      </c>
      <c r="D39" s="83">
        <v>147208.29499999998</v>
      </c>
      <c r="E39" s="83">
        <v>148163.17300000004</v>
      </c>
      <c r="F39" s="83">
        <v>151285.31900000002</v>
      </c>
      <c r="G39" s="83">
        <v>155704.63</v>
      </c>
      <c r="H39" s="17">
        <v>158101.614</v>
      </c>
      <c r="I39" s="22">
        <v>2396.9839999999967</v>
      </c>
      <c r="J39" s="22"/>
    </row>
    <row r="40" spans="1:10" x14ac:dyDescent="0.2">
      <c r="B40" s="60"/>
      <c r="C40" s="16"/>
      <c r="D40" s="83"/>
      <c r="E40" s="83"/>
      <c r="F40" s="83"/>
      <c r="G40" s="83"/>
      <c r="H40" s="17"/>
      <c r="I40" s="22"/>
      <c r="J40" s="22"/>
    </row>
    <row r="41" spans="1:10" x14ac:dyDescent="0.2">
      <c r="A41" s="43" t="s">
        <v>33</v>
      </c>
      <c r="B41" s="60"/>
      <c r="C41" s="136"/>
      <c r="D41" s="133"/>
      <c r="E41" s="136"/>
      <c r="F41" s="136"/>
      <c r="G41" s="136"/>
      <c r="H41" s="17"/>
      <c r="I41" s="22"/>
      <c r="J41" s="22"/>
    </row>
    <row r="42" spans="1:10" x14ac:dyDescent="0.2">
      <c r="A42" s="43" t="s">
        <v>34</v>
      </c>
      <c r="B42" s="60"/>
      <c r="C42" s="136">
        <v>1472.0429999999999</v>
      </c>
      <c r="D42" s="133">
        <v>729.71299999999997</v>
      </c>
      <c r="E42" s="136">
        <v>742.69399999999996</v>
      </c>
      <c r="F42" s="136">
        <v>1375.2950000000001</v>
      </c>
      <c r="G42" s="136">
        <v>1211.6579999999999</v>
      </c>
      <c r="H42" s="17">
        <v>1333.3969999999999</v>
      </c>
      <c r="I42" s="22">
        <v>121.73900000000003</v>
      </c>
      <c r="J42" s="22"/>
    </row>
    <row r="43" spans="1:10" x14ac:dyDescent="0.2">
      <c r="A43" s="43" t="s">
        <v>35</v>
      </c>
      <c r="B43" s="60"/>
      <c r="C43" s="16">
        <v>326.17200000000003</v>
      </c>
      <c r="D43" s="83">
        <v>308.84500000000003</v>
      </c>
      <c r="E43" s="83">
        <v>308.84500000000003</v>
      </c>
      <c r="F43" s="83">
        <v>308.84500000000003</v>
      </c>
      <c r="G43" s="83">
        <v>308.84500000000003</v>
      </c>
      <c r="H43" s="17">
        <v>308.846</v>
      </c>
      <c r="I43" s="22">
        <v>0</v>
      </c>
      <c r="J43" s="22"/>
    </row>
    <row r="44" spans="1:10" x14ac:dyDescent="0.2">
      <c r="A44" s="61" t="s">
        <v>36</v>
      </c>
      <c r="B44" s="60">
        <v>24</v>
      </c>
      <c r="C44" s="136"/>
      <c r="D44" s="133"/>
      <c r="E44" s="136"/>
      <c r="F44" s="136"/>
      <c r="G44" s="136"/>
      <c r="H44" s="17"/>
      <c r="I44" s="22"/>
      <c r="J44" s="22"/>
    </row>
    <row r="45" spans="1:10" x14ac:dyDescent="0.2">
      <c r="A45" s="61" t="s">
        <v>181</v>
      </c>
      <c r="B45" s="60"/>
      <c r="C45" s="136">
        <v>2722.2060000000001</v>
      </c>
      <c r="D45" s="133">
        <v>3098.3960000000002</v>
      </c>
      <c r="E45" s="136">
        <v>3108.2669999999998</v>
      </c>
      <c r="F45" s="136">
        <v>3108.2669999999998</v>
      </c>
      <c r="G45" s="136">
        <v>2682.4749999999999</v>
      </c>
      <c r="H45" s="17">
        <v>2752.6590000000001</v>
      </c>
      <c r="I45" s="22">
        <v>70.184000000000196</v>
      </c>
      <c r="J45" s="22"/>
    </row>
    <row r="46" spans="1:10" x14ac:dyDescent="0.2">
      <c r="A46" s="43" t="s">
        <v>257</v>
      </c>
      <c r="B46" s="60"/>
      <c r="C46" s="136">
        <v>0</v>
      </c>
      <c r="D46" s="133">
        <v>0</v>
      </c>
      <c r="E46" s="136">
        <v>0</v>
      </c>
      <c r="F46" s="136">
        <v>0</v>
      </c>
      <c r="G46" s="136">
        <v>0</v>
      </c>
      <c r="H46" s="17">
        <v>5.4740000000000002</v>
      </c>
      <c r="I46" s="22">
        <v>5.4740000000000002</v>
      </c>
      <c r="J46" s="22"/>
    </row>
    <row r="47" spans="1:10" x14ac:dyDescent="0.2">
      <c r="A47" s="43" t="s">
        <v>182</v>
      </c>
      <c r="B47" s="60"/>
      <c r="C47" s="136">
        <v>26389.400999999998</v>
      </c>
      <c r="D47" s="133">
        <v>26104.341</v>
      </c>
      <c r="E47" s="136">
        <v>26130.037</v>
      </c>
      <c r="F47" s="136">
        <v>26137.226999999999</v>
      </c>
      <c r="G47" s="136">
        <v>26453.858</v>
      </c>
      <c r="H47" s="17">
        <v>26451.097000000002</v>
      </c>
      <c r="I47" s="22">
        <v>-2.760999999998603</v>
      </c>
      <c r="J47" s="22"/>
    </row>
    <row r="48" spans="1:10" x14ac:dyDescent="0.2">
      <c r="A48" s="43" t="s">
        <v>170</v>
      </c>
      <c r="B48" s="60">
        <v>25</v>
      </c>
      <c r="C48" s="136">
        <v>6818.317</v>
      </c>
      <c r="D48" s="133">
        <v>6643.3090000000002</v>
      </c>
      <c r="E48" s="136">
        <v>6684.9139999999998</v>
      </c>
      <c r="F48" s="136">
        <v>6687.7950000000001</v>
      </c>
      <c r="G48" s="136">
        <v>5522.3980000000001</v>
      </c>
      <c r="H48" s="17">
        <v>5515.9809999999998</v>
      </c>
      <c r="I48" s="22">
        <v>-6.4170000000003711</v>
      </c>
      <c r="J48" s="22"/>
    </row>
    <row r="49" spans="1:10" x14ac:dyDescent="0.2">
      <c r="A49" s="43" t="s">
        <v>74</v>
      </c>
      <c r="B49" s="60">
        <v>26</v>
      </c>
      <c r="C49" s="136">
        <v>3543.172</v>
      </c>
      <c r="D49" s="133">
        <v>3573.6010000000001</v>
      </c>
      <c r="E49" s="136">
        <v>3564.152</v>
      </c>
      <c r="F49" s="136">
        <v>3564.152</v>
      </c>
      <c r="G49" s="136">
        <v>3625.65</v>
      </c>
      <c r="H49" s="17">
        <v>3874.7159999999999</v>
      </c>
      <c r="I49" s="22">
        <v>249.0659999999998</v>
      </c>
      <c r="J49" s="22"/>
    </row>
    <row r="50" spans="1:10" s="5" customFormat="1" x14ac:dyDescent="0.2">
      <c r="A50" s="51" t="s">
        <v>75</v>
      </c>
      <c r="B50" s="60"/>
      <c r="C50" s="134">
        <v>1463.079</v>
      </c>
      <c r="D50" s="134">
        <v>1471.2149999999999</v>
      </c>
      <c r="E50" s="134">
        <v>1431.0940000000001</v>
      </c>
      <c r="F50" s="134">
        <v>1430.953</v>
      </c>
      <c r="G50" s="134">
        <v>2766.2080000000001</v>
      </c>
      <c r="H50" s="23">
        <v>2537.3220000000001</v>
      </c>
      <c r="I50" s="22">
        <v>-228.88599999999997</v>
      </c>
      <c r="J50" s="22"/>
    </row>
    <row r="51" spans="1:10" ht="3" customHeight="1" x14ac:dyDescent="0.2">
      <c r="A51" s="43" t="s">
        <v>76</v>
      </c>
      <c r="B51" s="60">
        <v>27</v>
      </c>
      <c r="C51" s="16">
        <v>2674.0210000000225</v>
      </c>
      <c r="D51" s="83">
        <v>2552.9119999999798</v>
      </c>
      <c r="E51" s="83">
        <v>2654.8650000000498</v>
      </c>
      <c r="F51" s="83">
        <v>2654.4350000000099</v>
      </c>
      <c r="G51" s="83">
        <v>2596.0600000000049</v>
      </c>
      <c r="H51" s="17">
        <v>2740.0650000000023</v>
      </c>
      <c r="I51" s="22">
        <v>144.00499999999738</v>
      </c>
      <c r="J51" s="22"/>
    </row>
    <row r="52" spans="1:10" s="4" customFormat="1" x14ac:dyDescent="0.2">
      <c r="A52" s="56" t="s">
        <v>37</v>
      </c>
      <c r="B52" s="175"/>
      <c r="C52" s="136">
        <v>45408.411000000022</v>
      </c>
      <c r="D52" s="83">
        <v>44482.33199999998</v>
      </c>
      <c r="E52" s="136">
        <v>44624.868000000046</v>
      </c>
      <c r="F52" s="136">
        <v>45266.969000000012</v>
      </c>
      <c r="G52" s="136">
        <v>45167.152000000002</v>
      </c>
      <c r="H52" s="17">
        <v>45519.557000000001</v>
      </c>
      <c r="I52" s="22">
        <v>352.40499999999884</v>
      </c>
      <c r="J52" s="25"/>
    </row>
    <row r="53" spans="1:10" s="4" customFormat="1" ht="3" customHeight="1" x14ac:dyDescent="0.2">
      <c r="A53" s="42"/>
      <c r="B53" s="59"/>
      <c r="C53" s="45"/>
      <c r="D53" s="18"/>
      <c r="E53" s="18"/>
      <c r="F53" s="18"/>
      <c r="G53" s="18"/>
      <c r="H53" s="19"/>
      <c r="I53" s="22"/>
      <c r="J53" s="22"/>
    </row>
    <row r="54" spans="1:10" s="4" customFormat="1" x14ac:dyDescent="0.2">
      <c r="A54" s="182" t="s">
        <v>77</v>
      </c>
      <c r="B54" s="60"/>
      <c r="C54" s="45">
        <v>102438.19</v>
      </c>
      <c r="D54" s="18">
        <v>102725.963</v>
      </c>
      <c r="E54" s="18">
        <v>103538.30499999999</v>
      </c>
      <c r="F54" s="18">
        <v>106018.35</v>
      </c>
      <c r="G54" s="18">
        <v>110537.478</v>
      </c>
      <c r="H54" s="19">
        <v>112582.057</v>
      </c>
      <c r="I54" s="25">
        <v>2044.5789999999979</v>
      </c>
      <c r="J54" s="22"/>
    </row>
    <row r="55" spans="1:10" s="4" customFormat="1" ht="4.5" customHeight="1" x14ac:dyDescent="0.2">
      <c r="A55" s="50"/>
      <c r="B55" s="60"/>
      <c r="C55" s="136"/>
      <c r="D55" s="133"/>
      <c r="E55" s="133"/>
      <c r="F55" s="133"/>
      <c r="G55" s="133"/>
      <c r="H55" s="17"/>
      <c r="I55" s="22"/>
      <c r="J55" s="22"/>
    </row>
    <row r="56" spans="1:10" s="4" customFormat="1" x14ac:dyDescent="0.2">
      <c r="A56" s="56" t="s">
        <v>78</v>
      </c>
      <c r="B56" s="60"/>
      <c r="C56" s="136"/>
      <c r="D56" s="133"/>
      <c r="E56" s="136"/>
      <c r="F56" s="136"/>
      <c r="G56" s="136"/>
      <c r="H56" s="17"/>
      <c r="I56" s="22"/>
      <c r="J56" s="22"/>
    </row>
    <row r="57" spans="1:10" s="4" customFormat="1" x14ac:dyDescent="0.2">
      <c r="A57" s="56" t="s">
        <v>79</v>
      </c>
      <c r="B57" s="60"/>
      <c r="C57" s="136">
        <v>0</v>
      </c>
      <c r="D57" s="133">
        <v>0</v>
      </c>
      <c r="E57" s="136">
        <v>0</v>
      </c>
      <c r="F57" s="136"/>
      <c r="G57" s="136">
        <v>0</v>
      </c>
      <c r="H57" s="17">
        <v>0</v>
      </c>
      <c r="I57" s="22">
        <v>0</v>
      </c>
      <c r="J57" s="22"/>
    </row>
    <row r="58" spans="1:10" s="4" customFormat="1" x14ac:dyDescent="0.2">
      <c r="A58" s="56" t="s">
        <v>80</v>
      </c>
      <c r="B58" s="175"/>
      <c r="C58" s="136">
        <v>7587.2120000000004</v>
      </c>
      <c r="D58" s="83">
        <v>8209.0590000000011</v>
      </c>
      <c r="E58" s="136">
        <v>9137.8000000000011</v>
      </c>
      <c r="F58" s="136">
        <v>10108.576000000001</v>
      </c>
      <c r="G58" s="136">
        <v>14680.966</v>
      </c>
      <c r="H58" s="17">
        <v>14298.47</v>
      </c>
      <c r="I58" s="22">
        <v>-382.496000000001</v>
      </c>
      <c r="J58" s="25"/>
    </row>
    <row r="59" spans="1:10" x14ac:dyDescent="0.2">
      <c r="A59" s="43" t="s">
        <v>81</v>
      </c>
      <c r="C59" s="16">
        <v>94850.978000000003</v>
      </c>
      <c r="D59" s="3">
        <v>94516.90400000001</v>
      </c>
      <c r="E59" s="83">
        <v>94400.50499999999</v>
      </c>
      <c r="F59" s="83">
        <v>95909.774000000005</v>
      </c>
      <c r="G59" s="83">
        <v>95856.512000000002</v>
      </c>
      <c r="H59" s="17">
        <v>98283.587</v>
      </c>
      <c r="I59" s="22">
        <v>2427.0749999999971</v>
      </c>
      <c r="J59" s="22"/>
    </row>
    <row r="60" spans="1:10" ht="12" thickBot="1" x14ac:dyDescent="0.25">
      <c r="A60" s="42" t="s">
        <v>38</v>
      </c>
      <c r="B60" s="196">
        <v>4</v>
      </c>
      <c r="C60" s="20">
        <v>102438.19</v>
      </c>
      <c r="D60" s="20">
        <v>102725.96300000002</v>
      </c>
      <c r="E60" s="20">
        <v>103538.30499999999</v>
      </c>
      <c r="F60" s="20">
        <v>106018.35</v>
      </c>
      <c r="G60" s="20">
        <v>110537.478</v>
      </c>
      <c r="H60" s="127">
        <v>112582.057</v>
      </c>
      <c r="I60" s="22">
        <v>2044.5789999999979</v>
      </c>
    </row>
    <row r="61" spans="1:10" ht="20.100000000000001" customHeight="1" thickBot="1" x14ac:dyDescent="0.25">
      <c r="A61" s="87" t="s">
        <v>82</v>
      </c>
      <c r="B61" s="88"/>
      <c r="C61" s="95"/>
      <c r="D61" s="97"/>
      <c r="E61" s="94"/>
      <c r="F61" s="94"/>
      <c r="G61" s="94"/>
      <c r="H61" s="96"/>
      <c r="I61" s="89"/>
      <c r="J61" s="57"/>
    </row>
    <row r="62" spans="1:10" ht="3" customHeight="1" x14ac:dyDescent="0.2">
      <c r="C62" s="16"/>
      <c r="D62" s="3"/>
      <c r="E62" s="83"/>
      <c r="F62" s="83"/>
      <c r="G62" s="83"/>
      <c r="H62" s="17"/>
      <c r="I62" s="22"/>
      <c r="J62" s="22"/>
    </row>
    <row r="63" spans="1:10" ht="4.5" customHeight="1" x14ac:dyDescent="0.2">
      <c r="A63" s="51"/>
      <c r="C63" s="134"/>
      <c r="D63" s="22"/>
      <c r="E63" s="22"/>
      <c r="F63" s="22"/>
      <c r="G63" s="22"/>
      <c r="H63" s="23"/>
      <c r="I63" s="22"/>
      <c r="J63" s="22"/>
    </row>
    <row r="64" spans="1:10" x14ac:dyDescent="0.2">
      <c r="A64" s="43" t="s">
        <v>83</v>
      </c>
      <c r="C64" s="16">
        <v>17275.693999999981</v>
      </c>
      <c r="D64" s="3">
        <v>15681.655000000006</v>
      </c>
      <c r="E64" s="83">
        <v>16161.576999999961</v>
      </c>
      <c r="F64" s="83">
        <v>18606.976999999984</v>
      </c>
      <c r="G64" s="83">
        <v>21963.789000000004</v>
      </c>
      <c r="H64" s="17">
        <v>22856.241999999998</v>
      </c>
      <c r="I64" s="22">
        <v>892.45299999999406</v>
      </c>
      <c r="J64" s="22"/>
    </row>
    <row r="65" spans="1:10" x14ac:dyDescent="0.2">
      <c r="A65" s="51" t="s">
        <v>84</v>
      </c>
      <c r="C65" s="16">
        <v>34287.61500000002</v>
      </c>
      <c r="D65" s="3">
        <v>36601.99099999998</v>
      </c>
      <c r="E65" s="83">
        <v>35850.040000000045</v>
      </c>
      <c r="F65" s="83">
        <v>34832.897000000012</v>
      </c>
      <c r="G65" s="83">
        <v>31498.612999999998</v>
      </c>
      <c r="H65" s="17">
        <v>31475.899000000005</v>
      </c>
      <c r="I65" s="22">
        <v>-22.713999999992666</v>
      </c>
      <c r="J65" s="22"/>
    </row>
    <row r="66" spans="1:10" x14ac:dyDescent="0.2">
      <c r="C66" s="136"/>
      <c r="D66" s="133"/>
      <c r="E66" s="133"/>
      <c r="F66" s="133"/>
      <c r="G66" s="133"/>
      <c r="H66" s="17"/>
      <c r="I66" s="22"/>
      <c r="J66" s="22"/>
    </row>
    <row r="67" spans="1:10" x14ac:dyDescent="0.2">
      <c r="A67" s="43" t="s">
        <v>85</v>
      </c>
      <c r="C67" s="136"/>
      <c r="D67" s="133"/>
      <c r="E67" s="133"/>
      <c r="F67" s="133"/>
      <c r="G67" s="133"/>
      <c r="H67" s="17"/>
      <c r="I67" s="22"/>
      <c r="J67" s="22"/>
    </row>
    <row r="68" spans="1:10" x14ac:dyDescent="0.2">
      <c r="A68" s="43" t="s">
        <v>86</v>
      </c>
      <c r="C68" s="136">
        <v>30909.822</v>
      </c>
      <c r="D68" s="133">
        <v>30241.294999999998</v>
      </c>
      <c r="E68" s="133">
        <v>30289.843000000001</v>
      </c>
      <c r="F68" s="133">
        <v>30929.633999999998</v>
      </c>
      <c r="G68" s="133">
        <v>30656.835999999999</v>
      </c>
      <c r="H68" s="17">
        <v>30851.473000000002</v>
      </c>
      <c r="I68" s="22">
        <v>194.63700000000244</v>
      </c>
      <c r="J68" s="22"/>
    </row>
    <row r="69" spans="1:10" x14ac:dyDescent="0.2">
      <c r="A69" s="51" t="s">
        <v>87</v>
      </c>
      <c r="B69" s="51"/>
      <c r="C69" s="134">
        <v>7152.0840000000007</v>
      </c>
      <c r="D69" s="134">
        <v>4665.0330000000004</v>
      </c>
      <c r="E69" s="134">
        <v>5838.232</v>
      </c>
      <c r="F69" s="134">
        <v>6520.4619999999995</v>
      </c>
      <c r="G69" s="134">
        <v>8060.6280000000006</v>
      </c>
      <c r="H69" s="23">
        <v>8063.3050000000003</v>
      </c>
      <c r="I69" s="22">
        <v>2.6769999999996799</v>
      </c>
      <c r="J69" s="22"/>
    </row>
    <row r="70" spans="1:10" x14ac:dyDescent="0.2">
      <c r="A70" s="43" t="s">
        <v>88</v>
      </c>
      <c r="C70" s="20">
        <v>23757.737999999998</v>
      </c>
      <c r="D70" s="20">
        <v>25576.261999999999</v>
      </c>
      <c r="E70" s="20">
        <v>24451.611000000001</v>
      </c>
      <c r="F70" s="20">
        <v>24409.171999999999</v>
      </c>
      <c r="G70" s="20">
        <v>22596.207999999999</v>
      </c>
      <c r="H70" s="127">
        <v>22788.168000000001</v>
      </c>
      <c r="I70" s="22">
        <v>191.96000000000276</v>
      </c>
    </row>
    <row r="71" spans="1:10" x14ac:dyDescent="0.2">
      <c r="A71" s="197" t="s">
        <v>85</v>
      </c>
    </row>
    <row r="72" spans="1:10" x14ac:dyDescent="0.2">
      <c r="A72" s="169" t="s">
        <v>258</v>
      </c>
    </row>
    <row r="73" spans="1:10" x14ac:dyDescent="0.2">
      <c r="A73" s="171" t="s">
        <v>207</v>
      </c>
    </row>
  </sheetData>
  <mergeCells count="3">
    <mergeCell ref="D6:I6"/>
    <mergeCell ref="A2:I2"/>
    <mergeCell ref="A3:I3"/>
  </mergeCells>
  <phoneticPr fontId="6" type="noConversion"/>
  <pageMargins left="0.75" right="0.75" top="1" bottom="1" header="0.5" footer="0.5"/>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K80"/>
  <sheetViews>
    <sheetView showGridLines="0" zoomScaleNormal="100" workbookViewId="0"/>
  </sheetViews>
  <sheetFormatPr defaultRowHeight="11.25" x14ac:dyDescent="0.2"/>
  <cols>
    <col min="1" max="1" width="51.83203125" style="34" customWidth="1"/>
    <col min="2" max="2" width="9.83203125" style="34" customWidth="1"/>
    <col min="3" max="3" width="5.83203125" style="34" customWidth="1"/>
    <col min="4" max="11" width="9.83203125" customWidth="1"/>
  </cols>
  <sheetData>
    <row r="1" spans="1:11" ht="15" x14ac:dyDescent="0.25">
      <c r="A1" s="176" t="s">
        <v>236</v>
      </c>
    </row>
    <row r="2" spans="1:11" x14ac:dyDescent="0.2">
      <c r="A2" s="204" t="s">
        <v>214</v>
      </c>
      <c r="B2" s="204"/>
      <c r="C2" s="204"/>
      <c r="D2" s="204"/>
      <c r="E2" s="204"/>
      <c r="F2" s="204"/>
      <c r="G2" s="204"/>
      <c r="H2" s="204"/>
      <c r="I2" s="204"/>
      <c r="J2" s="204"/>
      <c r="K2" s="10"/>
    </row>
    <row r="3" spans="1:11" x14ac:dyDescent="0.2">
      <c r="A3" s="199" t="s">
        <v>201</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43"/>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130</v>
      </c>
      <c r="B11" s="35"/>
      <c r="C11" s="35"/>
      <c r="D11" s="6"/>
      <c r="E11" s="7"/>
      <c r="F11" s="7"/>
      <c r="G11" s="7"/>
      <c r="H11" s="7"/>
      <c r="I11" s="8"/>
      <c r="J11" s="31"/>
      <c r="K11" s="31"/>
    </row>
    <row r="12" spans="1:11" ht="3" customHeight="1" x14ac:dyDescent="0.2">
      <c r="A12" s="40"/>
      <c r="B12" s="40"/>
      <c r="C12" s="40"/>
      <c r="D12" s="6"/>
      <c r="E12" s="7"/>
      <c r="F12" s="7"/>
      <c r="G12" s="7"/>
      <c r="H12" s="7"/>
      <c r="I12" s="8"/>
      <c r="J12" s="31"/>
      <c r="K12" s="31"/>
    </row>
    <row r="13" spans="1:11" x14ac:dyDescent="0.2">
      <c r="A13" s="51" t="s">
        <v>123</v>
      </c>
      <c r="B13" s="51"/>
      <c r="C13" s="51"/>
      <c r="D13" s="20"/>
      <c r="E13" s="20"/>
      <c r="F13" s="20"/>
      <c r="G13" s="20"/>
      <c r="H13" s="20"/>
      <c r="I13" s="21"/>
      <c r="J13" s="22"/>
      <c r="K13" s="22"/>
    </row>
    <row r="14" spans="1:11" x14ac:dyDescent="0.2">
      <c r="A14" s="43" t="s">
        <v>40</v>
      </c>
      <c r="B14" s="43"/>
      <c r="C14" s="43"/>
      <c r="D14" s="136">
        <v>0</v>
      </c>
      <c r="E14" s="133">
        <v>5</v>
      </c>
      <c r="F14" s="133">
        <v>5</v>
      </c>
      <c r="G14" s="133">
        <v>5</v>
      </c>
      <c r="H14" s="133">
        <v>7.6580000000000004</v>
      </c>
      <c r="I14" s="17">
        <v>1.857</v>
      </c>
      <c r="J14" s="22">
        <v>-5.8010000000000002</v>
      </c>
      <c r="K14" s="22"/>
    </row>
    <row r="15" spans="1:11" x14ac:dyDescent="0.2">
      <c r="A15" s="43" t="s">
        <v>39</v>
      </c>
      <c r="B15" s="43"/>
      <c r="C15" s="43"/>
      <c r="D15" s="136">
        <v>1202.9549999999999</v>
      </c>
      <c r="E15" s="133">
        <v>1998.279</v>
      </c>
      <c r="F15" s="133">
        <v>1998.279</v>
      </c>
      <c r="G15" s="133">
        <v>1998.279</v>
      </c>
      <c r="H15" s="133">
        <v>2641.5050000000001</v>
      </c>
      <c r="I15" s="17">
        <v>2016.4690000000001</v>
      </c>
      <c r="J15" s="22">
        <v>-625.03600000000006</v>
      </c>
      <c r="K15" s="22"/>
    </row>
    <row r="16" spans="1:11" x14ac:dyDescent="0.2">
      <c r="A16" s="43" t="s">
        <v>89</v>
      </c>
      <c r="B16" s="43"/>
      <c r="C16" s="43"/>
      <c r="D16" s="136">
        <v>1711.52</v>
      </c>
      <c r="E16" s="133">
        <v>1699.3820000000001</v>
      </c>
      <c r="F16" s="133">
        <v>1421.049</v>
      </c>
      <c r="G16" s="133">
        <v>1421.049</v>
      </c>
      <c r="H16" s="133">
        <v>1419.91</v>
      </c>
      <c r="I16" s="17">
        <v>1435.8320000000001</v>
      </c>
      <c r="J16" s="22">
        <v>15.922000000000025</v>
      </c>
      <c r="K16" s="22"/>
    </row>
    <row r="17" spans="1:11" x14ac:dyDescent="0.2">
      <c r="A17" s="43" t="s">
        <v>90</v>
      </c>
      <c r="B17" s="43"/>
      <c r="C17" s="43"/>
      <c r="D17" s="136">
        <v>0</v>
      </c>
      <c r="E17" s="133">
        <v>0</v>
      </c>
      <c r="F17" s="133">
        <v>0</v>
      </c>
      <c r="G17" s="133">
        <v>0</v>
      </c>
      <c r="H17" s="133">
        <v>0</v>
      </c>
      <c r="I17" s="17">
        <v>0</v>
      </c>
      <c r="J17" s="22">
        <v>0</v>
      </c>
      <c r="K17" s="22"/>
    </row>
    <row r="18" spans="1:11" x14ac:dyDescent="0.2">
      <c r="A18" s="43" t="s">
        <v>27</v>
      </c>
      <c r="B18" s="43"/>
      <c r="C18" s="43"/>
      <c r="D18" s="136">
        <v>163.10500000000002</v>
      </c>
      <c r="E18" s="133">
        <v>174.83899999999994</v>
      </c>
      <c r="F18" s="133">
        <v>189.83899999999994</v>
      </c>
      <c r="G18" s="133">
        <v>189.83899999999994</v>
      </c>
      <c r="H18" s="133">
        <v>172.90700000000038</v>
      </c>
      <c r="I18" s="17">
        <v>174.81300000000033</v>
      </c>
      <c r="J18" s="22">
        <v>1.9059999999999491</v>
      </c>
      <c r="K18" s="22"/>
    </row>
    <row r="19" spans="1:11" s="5" customFormat="1" x14ac:dyDescent="0.2">
      <c r="A19" s="51" t="s">
        <v>124</v>
      </c>
      <c r="B19" s="51"/>
      <c r="C19" s="51"/>
      <c r="D19" s="134">
        <v>3077.58</v>
      </c>
      <c r="E19" s="22">
        <v>3877.5</v>
      </c>
      <c r="F19" s="22">
        <v>3614.1669999999999</v>
      </c>
      <c r="G19" s="22">
        <v>3614.1669999999999</v>
      </c>
      <c r="H19" s="22">
        <v>4241.9800000000005</v>
      </c>
      <c r="I19" s="23">
        <v>3628.9710000000005</v>
      </c>
      <c r="J19" s="22">
        <v>-613.00900000000001</v>
      </c>
      <c r="K19" s="22"/>
    </row>
    <row r="20" spans="1:11" ht="3" customHeight="1" x14ac:dyDescent="0.2">
      <c r="A20" s="43"/>
      <c r="B20" s="43"/>
      <c r="C20" s="43"/>
      <c r="D20" s="136"/>
      <c r="E20" s="83"/>
      <c r="F20" s="83"/>
      <c r="G20" s="83"/>
      <c r="H20" s="83"/>
      <c r="I20" s="17"/>
      <c r="J20" s="22"/>
      <c r="K20" s="22"/>
    </row>
    <row r="21" spans="1:11" x14ac:dyDescent="0.2">
      <c r="A21" s="51" t="s">
        <v>129</v>
      </c>
      <c r="B21" s="51"/>
      <c r="C21" s="51"/>
      <c r="D21" s="136"/>
      <c r="E21" s="83"/>
      <c r="F21" s="83"/>
      <c r="G21" s="83"/>
      <c r="H21" s="83"/>
      <c r="I21" s="17"/>
      <c r="J21" s="22"/>
      <c r="K21" s="22"/>
    </row>
    <row r="22" spans="1:11" x14ac:dyDescent="0.2">
      <c r="A22" s="43" t="s">
        <v>91</v>
      </c>
      <c r="B22" s="43"/>
      <c r="C22" s="43"/>
      <c r="D22" s="136">
        <v>-65.515000000000001</v>
      </c>
      <c r="E22" s="133">
        <v>-72.941000000000003</v>
      </c>
      <c r="F22" s="133">
        <v>-72.941000000000003</v>
      </c>
      <c r="G22" s="133">
        <v>-72.941000000000003</v>
      </c>
      <c r="H22" s="133">
        <v>-71.628</v>
      </c>
      <c r="I22" s="17">
        <v>-68.480999999999995</v>
      </c>
      <c r="J22" s="22">
        <v>3</v>
      </c>
      <c r="K22" s="22"/>
    </row>
    <row r="23" spans="1:11" x14ac:dyDescent="0.2">
      <c r="A23" s="43" t="s">
        <v>142</v>
      </c>
      <c r="B23" s="43"/>
      <c r="C23" s="43"/>
      <c r="D23" s="136">
        <v>-865.80499999999995</v>
      </c>
      <c r="E23" s="133">
        <v>-934.46299999999997</v>
      </c>
      <c r="F23" s="133">
        <v>-949.971</v>
      </c>
      <c r="G23" s="133">
        <v>-949.971</v>
      </c>
      <c r="H23" s="133">
        <v>-930.7399999999999</v>
      </c>
      <c r="I23" s="17">
        <v>-929.36300000000006</v>
      </c>
      <c r="J23" s="22">
        <v>1.376999999999839</v>
      </c>
      <c r="K23" s="22"/>
    </row>
    <row r="24" spans="1:11" x14ac:dyDescent="0.2">
      <c r="A24" s="43" t="s">
        <v>42</v>
      </c>
      <c r="B24" s="43"/>
      <c r="C24" s="43"/>
      <c r="D24" s="136">
        <v>-1664.864</v>
      </c>
      <c r="E24" s="133">
        <v>-1479.44</v>
      </c>
      <c r="F24" s="133">
        <v>-1200.508</v>
      </c>
      <c r="G24" s="133">
        <v>-1200.508</v>
      </c>
      <c r="H24" s="133">
        <v>-1180.0930000000001</v>
      </c>
      <c r="I24" s="17">
        <v>-1450.2470000000001</v>
      </c>
      <c r="J24" s="22">
        <v>-270.154</v>
      </c>
      <c r="K24" s="22"/>
    </row>
    <row r="25" spans="1:11" x14ac:dyDescent="0.2">
      <c r="A25" s="43" t="s">
        <v>41</v>
      </c>
      <c r="B25" s="43"/>
      <c r="C25" s="43"/>
      <c r="D25" s="155">
        <v>-0.106</v>
      </c>
      <c r="E25" s="155">
        <v>-0.2</v>
      </c>
      <c r="F25" s="155">
        <v>-0.2</v>
      </c>
      <c r="G25" s="155">
        <v>-0.2</v>
      </c>
      <c r="H25" s="155">
        <v>-0.2</v>
      </c>
      <c r="I25" s="132">
        <v>0</v>
      </c>
      <c r="J25" s="114">
        <v>0.2</v>
      </c>
      <c r="K25" s="22"/>
    </row>
    <row r="26" spans="1:11" x14ac:dyDescent="0.2">
      <c r="A26" s="43" t="s">
        <v>138</v>
      </c>
      <c r="B26" s="43"/>
      <c r="C26" s="43"/>
      <c r="D26" s="136">
        <v>-65.130000000000052</v>
      </c>
      <c r="E26" s="133">
        <v>-763.89</v>
      </c>
      <c r="F26" s="133">
        <v>-286.44500000000005</v>
      </c>
      <c r="G26" s="133">
        <v>-286.44499999999999</v>
      </c>
      <c r="H26" s="133">
        <v>-260.76900000000001</v>
      </c>
      <c r="I26" s="17">
        <v>-285.12700000000001</v>
      </c>
      <c r="J26" s="22">
        <v>-24.358000000000004</v>
      </c>
      <c r="K26" s="22"/>
    </row>
    <row r="27" spans="1:11" x14ac:dyDescent="0.2">
      <c r="A27" s="43" t="s">
        <v>43</v>
      </c>
      <c r="B27" s="43"/>
      <c r="C27" s="43"/>
      <c r="D27" s="136">
        <v>-160.13599999999997</v>
      </c>
      <c r="E27" s="133">
        <v>-166.76500000000033</v>
      </c>
      <c r="F27" s="133">
        <v>-166.75300000000016</v>
      </c>
      <c r="G27" s="133">
        <v>-166.75300000000016</v>
      </c>
      <c r="H27" s="133">
        <v>-170.74000000000024</v>
      </c>
      <c r="I27" s="17">
        <v>-167.50499999999965</v>
      </c>
      <c r="J27" s="22">
        <v>3.2350000000005821</v>
      </c>
      <c r="K27" s="22"/>
    </row>
    <row r="28" spans="1:11" s="5" customFormat="1" x14ac:dyDescent="0.2">
      <c r="A28" s="51" t="s">
        <v>126</v>
      </c>
      <c r="B28" s="51"/>
      <c r="C28" s="51"/>
      <c r="D28" s="134">
        <v>-2821.5560000000005</v>
      </c>
      <c r="E28" s="32">
        <v>-3417.6990000000001</v>
      </c>
      <c r="F28" s="32">
        <v>-2676.8180000000002</v>
      </c>
      <c r="G28" s="32">
        <v>-2676.8180000000002</v>
      </c>
      <c r="H28" s="32">
        <v>-2614.1700000000005</v>
      </c>
      <c r="I28" s="23">
        <v>-2900.723</v>
      </c>
      <c r="J28" s="22">
        <v>-286.55299999999943</v>
      </c>
      <c r="K28" s="22"/>
    </row>
    <row r="29" spans="1:11" ht="3" customHeight="1" x14ac:dyDescent="0.2">
      <c r="A29" s="43"/>
      <c r="B29" s="43"/>
      <c r="C29" s="43"/>
      <c r="D29" s="136"/>
      <c r="E29" s="83"/>
      <c r="F29" s="83"/>
      <c r="G29" s="83"/>
      <c r="H29" s="83"/>
      <c r="I29" s="17"/>
      <c r="J29" s="22">
        <v>0</v>
      </c>
      <c r="K29" s="22"/>
    </row>
    <row r="30" spans="1:11" s="24" customFormat="1" x14ac:dyDescent="0.2">
      <c r="A30" s="51" t="s">
        <v>92</v>
      </c>
      <c r="B30" s="51"/>
      <c r="C30" s="51"/>
      <c r="D30" s="134">
        <v>256.02399999999943</v>
      </c>
      <c r="E30" s="32">
        <v>459.80099999999993</v>
      </c>
      <c r="F30" s="32">
        <v>937.34899999999971</v>
      </c>
      <c r="G30" s="32">
        <v>937.34899999999971</v>
      </c>
      <c r="H30" s="32">
        <v>1627.81</v>
      </c>
      <c r="I30" s="23">
        <v>728.2480000000005</v>
      </c>
      <c r="J30" s="22">
        <v>-899.56199999999944</v>
      </c>
      <c r="K30" s="22"/>
    </row>
    <row r="31" spans="1:11" s="24" customFormat="1" ht="3" customHeight="1" x14ac:dyDescent="0.2">
      <c r="A31" s="51"/>
      <c r="B31" s="51"/>
      <c r="C31" s="51"/>
      <c r="D31" s="64"/>
      <c r="E31" s="25"/>
      <c r="F31" s="25"/>
      <c r="G31" s="25"/>
      <c r="H31" s="25"/>
      <c r="I31" s="26"/>
      <c r="J31" s="25"/>
      <c r="K31" s="25"/>
    </row>
    <row r="32" spans="1:11" s="24" customFormat="1" x14ac:dyDescent="0.2">
      <c r="A32" s="51" t="s">
        <v>131</v>
      </c>
      <c r="B32" s="51"/>
      <c r="C32" s="51"/>
      <c r="D32" s="64"/>
      <c r="E32" s="25"/>
      <c r="F32" s="25"/>
      <c r="G32" s="25"/>
      <c r="H32" s="25"/>
      <c r="I32" s="26"/>
      <c r="J32" s="25"/>
      <c r="K32" s="25"/>
    </row>
    <row r="33" spans="1:11" ht="3" customHeight="1" x14ac:dyDescent="0.2">
      <c r="A33" s="43"/>
      <c r="B33" s="43"/>
      <c r="C33" s="43"/>
      <c r="D33" s="16"/>
      <c r="E33" s="83"/>
      <c r="F33" s="83"/>
      <c r="G33" s="83"/>
      <c r="H33" s="83"/>
      <c r="I33" s="17"/>
      <c r="J33" s="22"/>
      <c r="K33" s="22"/>
    </row>
    <row r="34" spans="1:11" x14ac:dyDescent="0.2">
      <c r="A34" s="51" t="s">
        <v>93</v>
      </c>
      <c r="B34" s="51"/>
      <c r="C34" s="51"/>
      <c r="D34" s="1"/>
      <c r="E34" s="3"/>
      <c r="F34" s="3"/>
      <c r="G34" s="3"/>
      <c r="H34" s="3"/>
      <c r="I34" s="2"/>
      <c r="J34" s="5"/>
      <c r="K34" s="5"/>
    </row>
    <row r="35" spans="1:11" x14ac:dyDescent="0.2">
      <c r="A35" s="43" t="s">
        <v>44</v>
      </c>
      <c r="B35" s="43"/>
      <c r="C35" s="43"/>
      <c r="D35" s="136">
        <v>-3.8340000000000001</v>
      </c>
      <c r="E35" s="133">
        <v>-5.0749999999999993</v>
      </c>
      <c r="F35" s="133">
        <v>-5.0749999999999993</v>
      </c>
      <c r="G35" s="133">
        <v>-5.0749999999999993</v>
      </c>
      <c r="H35" s="133">
        <v>-5.0749999999999993</v>
      </c>
      <c r="I35" s="17">
        <v>-3.9319999999999999</v>
      </c>
      <c r="J35" s="22">
        <v>1.1429999999999993</v>
      </c>
      <c r="K35" s="22"/>
    </row>
    <row r="36" spans="1:11" x14ac:dyDescent="0.2">
      <c r="A36" s="43" t="s">
        <v>28</v>
      </c>
      <c r="B36" s="43"/>
      <c r="C36" s="43"/>
      <c r="D36" s="156">
        <v>0.11900000000000001</v>
      </c>
      <c r="E36" s="156">
        <v>0.39500000000000002</v>
      </c>
      <c r="F36" s="156">
        <v>0.39500000000000002</v>
      </c>
      <c r="G36" s="156">
        <v>0.39500000000000002</v>
      </c>
      <c r="H36" s="156">
        <v>0.39500000000000002</v>
      </c>
      <c r="I36" s="157">
        <v>0.35499999999999998</v>
      </c>
      <c r="J36" s="114">
        <v>-4.0000000000000036E-2</v>
      </c>
      <c r="K36" s="22"/>
    </row>
    <row r="37" spans="1:11" s="5" customFormat="1" x14ac:dyDescent="0.2">
      <c r="A37" s="51" t="s">
        <v>94</v>
      </c>
      <c r="B37" s="51"/>
      <c r="C37" s="51"/>
      <c r="D37" s="134">
        <v>-3.7149999999999999</v>
      </c>
      <c r="E37" s="22">
        <v>-4.68</v>
      </c>
      <c r="F37" s="22">
        <v>-4.68</v>
      </c>
      <c r="G37" s="22">
        <v>-4.68</v>
      </c>
      <c r="H37" s="22">
        <v>-4.68</v>
      </c>
      <c r="I37" s="23">
        <v>-3.577</v>
      </c>
      <c r="J37" s="22">
        <v>1.1029999999999998</v>
      </c>
      <c r="K37" s="22"/>
    </row>
    <row r="38" spans="1:11" ht="3" customHeight="1" x14ac:dyDescent="0.2">
      <c r="A38" s="43"/>
      <c r="B38" s="43"/>
      <c r="C38" s="43"/>
      <c r="D38" s="16"/>
      <c r="E38" s="83"/>
      <c r="F38" s="83"/>
      <c r="G38" s="83"/>
      <c r="H38" s="83"/>
      <c r="I38" s="17"/>
      <c r="J38" s="22"/>
      <c r="K38" s="22"/>
    </row>
    <row r="39" spans="1:11" x14ac:dyDescent="0.2">
      <c r="A39" s="51" t="s">
        <v>95</v>
      </c>
      <c r="B39" s="51"/>
      <c r="C39" s="51"/>
      <c r="D39" s="16"/>
      <c r="E39" s="83"/>
      <c r="F39" s="83"/>
      <c r="G39" s="83"/>
      <c r="H39" s="83"/>
      <c r="I39" s="17"/>
      <c r="J39" s="22"/>
      <c r="K39" s="22"/>
    </row>
    <row r="40" spans="1:11" x14ac:dyDescent="0.2">
      <c r="A40" s="51" t="s">
        <v>123</v>
      </c>
      <c r="B40" s="51"/>
      <c r="C40" s="51"/>
      <c r="D40" s="16"/>
      <c r="E40" s="83"/>
      <c r="F40" s="83"/>
      <c r="G40" s="83"/>
      <c r="H40" s="83"/>
      <c r="I40" s="17"/>
      <c r="J40" s="22"/>
      <c r="K40" s="22"/>
    </row>
    <row r="41" spans="1:11" x14ac:dyDescent="0.2">
      <c r="A41" s="43" t="s">
        <v>96</v>
      </c>
      <c r="B41" s="43"/>
      <c r="C41" s="43"/>
      <c r="D41" s="136">
        <v>0</v>
      </c>
      <c r="E41" s="133">
        <v>0</v>
      </c>
      <c r="F41" s="133">
        <v>0</v>
      </c>
      <c r="G41" s="133">
        <v>0</v>
      </c>
      <c r="H41" s="133">
        <v>0</v>
      </c>
      <c r="I41" s="17">
        <v>0</v>
      </c>
      <c r="J41" s="22">
        <v>0</v>
      </c>
      <c r="K41" s="22"/>
    </row>
    <row r="42" spans="1:11" x14ac:dyDescent="0.2">
      <c r="A42" s="43" t="s">
        <v>97</v>
      </c>
      <c r="B42" s="43"/>
      <c r="C42" s="43"/>
      <c r="D42" s="136">
        <v>11913.757000000001</v>
      </c>
      <c r="E42" s="133">
        <v>6910.3440000000001</v>
      </c>
      <c r="F42" s="133">
        <v>6910.3440000000001</v>
      </c>
      <c r="G42" s="133">
        <v>6910.3440000000001</v>
      </c>
      <c r="H42" s="133">
        <v>7732.9570000000003</v>
      </c>
      <c r="I42" s="17">
        <v>12684.62</v>
      </c>
      <c r="J42" s="22">
        <v>4951.6630000000005</v>
      </c>
      <c r="K42" s="22"/>
    </row>
    <row r="43" spans="1:11" x14ac:dyDescent="0.2">
      <c r="A43" s="51" t="s">
        <v>129</v>
      </c>
      <c r="B43" s="51"/>
      <c r="C43" s="51"/>
      <c r="D43" s="136"/>
      <c r="E43" s="83"/>
      <c r="F43" s="83"/>
      <c r="G43" s="83"/>
      <c r="H43" s="83"/>
      <c r="I43" s="17"/>
      <c r="J43" s="22"/>
      <c r="K43" s="22"/>
    </row>
    <row r="44" spans="1:11" x14ac:dyDescent="0.2">
      <c r="A44" s="43" t="s">
        <v>96</v>
      </c>
      <c r="B44" s="43"/>
      <c r="C44" s="43"/>
      <c r="D44" s="136">
        <v>-69.515000000000001</v>
      </c>
      <c r="E44" s="133">
        <v>-0.90300000000000002</v>
      </c>
      <c r="F44" s="133">
        <v>-0.68899999999999995</v>
      </c>
      <c r="G44" s="133">
        <v>-0.68899999999999995</v>
      </c>
      <c r="H44" s="133">
        <v>-0.69099999999999995</v>
      </c>
      <c r="I44" s="17">
        <v>0</v>
      </c>
      <c r="J44" s="22">
        <v>0.69099999999999995</v>
      </c>
      <c r="K44" s="22"/>
    </row>
    <row r="45" spans="1:11" x14ac:dyDescent="0.2">
      <c r="A45" s="43" t="s">
        <v>97</v>
      </c>
      <c r="B45" s="43"/>
      <c r="C45" s="43"/>
      <c r="D45" s="136">
        <v>-14127.788</v>
      </c>
      <c r="E45" s="133">
        <v>-8003.3490000000002</v>
      </c>
      <c r="F45" s="133">
        <v>-8003.3490000000002</v>
      </c>
      <c r="G45" s="133">
        <v>-8003.3490000000002</v>
      </c>
      <c r="H45" s="133">
        <v>-9423.2540000000008</v>
      </c>
      <c r="I45" s="17">
        <v>-12421.617</v>
      </c>
      <c r="J45" s="22">
        <v>-2998.3629999999994</v>
      </c>
      <c r="K45" s="22"/>
    </row>
    <row r="46" spans="1:11" s="5" customFormat="1" x14ac:dyDescent="0.2">
      <c r="A46" s="51" t="s">
        <v>98</v>
      </c>
      <c r="B46" s="51"/>
      <c r="C46" s="51"/>
      <c r="D46" s="134">
        <v>-2283.5459999999985</v>
      </c>
      <c r="E46" s="134">
        <v>-1093.9080000000004</v>
      </c>
      <c r="F46" s="134">
        <v>-1093.6940000000004</v>
      </c>
      <c r="G46" s="134">
        <v>-1093.6940000000004</v>
      </c>
      <c r="H46" s="134">
        <v>-1690.9880000000003</v>
      </c>
      <c r="I46" s="23">
        <v>263.00300000000061</v>
      </c>
      <c r="J46" s="22">
        <v>1953.9910000000009</v>
      </c>
      <c r="K46" s="22"/>
    </row>
    <row r="47" spans="1:11" ht="3" customHeight="1" x14ac:dyDescent="0.2">
      <c r="A47" s="43"/>
      <c r="B47" s="43"/>
      <c r="C47" s="43"/>
      <c r="D47" s="16"/>
      <c r="E47" s="22"/>
      <c r="F47" s="22"/>
      <c r="G47" s="22"/>
      <c r="H47" s="22"/>
      <c r="I47" s="17"/>
      <c r="J47" s="22"/>
      <c r="K47" s="22"/>
    </row>
    <row r="48" spans="1:11" s="24" customFormat="1" x14ac:dyDescent="0.2">
      <c r="A48" s="51" t="s">
        <v>99</v>
      </c>
      <c r="B48" s="51"/>
      <c r="C48" s="51"/>
      <c r="D48" s="134">
        <v>-2287.2609999999986</v>
      </c>
      <c r="E48" s="32">
        <v>-1098.5880000000004</v>
      </c>
      <c r="F48" s="32">
        <v>-1098.3740000000005</v>
      </c>
      <c r="G48" s="32">
        <v>-1098.3740000000005</v>
      </c>
      <c r="H48" s="32">
        <v>-1695.6680000000003</v>
      </c>
      <c r="I48" s="23">
        <v>259.42600000000061</v>
      </c>
      <c r="J48" s="22">
        <v>1955.094000000001</v>
      </c>
      <c r="K48" s="22"/>
    </row>
    <row r="49" spans="1:11" ht="3" customHeight="1" x14ac:dyDescent="0.2">
      <c r="A49" s="43"/>
      <c r="B49" s="43"/>
      <c r="C49" s="43"/>
      <c r="D49" s="16"/>
      <c r="E49" s="83"/>
      <c r="F49" s="83"/>
      <c r="G49" s="83"/>
      <c r="H49" s="83"/>
      <c r="I49" s="17"/>
      <c r="J49" s="22"/>
      <c r="K49" s="22"/>
    </row>
    <row r="50" spans="1:11" x14ac:dyDescent="0.2">
      <c r="A50" s="51" t="s">
        <v>128</v>
      </c>
      <c r="B50" s="51"/>
      <c r="C50" s="51"/>
      <c r="D50" s="16"/>
      <c r="E50" s="83"/>
      <c r="F50" s="83"/>
      <c r="G50" s="83"/>
      <c r="H50" s="83"/>
      <c r="I50" s="17"/>
      <c r="J50" s="22"/>
      <c r="K50" s="22"/>
    </row>
    <row r="51" spans="1:11" ht="3" customHeight="1" x14ac:dyDescent="0.2">
      <c r="A51" s="43"/>
      <c r="B51" s="43"/>
      <c r="C51" s="43"/>
      <c r="D51" s="16"/>
      <c r="E51" s="83"/>
      <c r="F51" s="83"/>
      <c r="G51" s="83"/>
      <c r="H51" s="83"/>
      <c r="I51" s="17"/>
      <c r="J51" s="22"/>
      <c r="K51" s="22"/>
    </row>
    <row r="52" spans="1:11" x14ac:dyDescent="0.2">
      <c r="A52" s="51" t="s">
        <v>123</v>
      </c>
      <c r="B52" s="51"/>
      <c r="C52" s="51"/>
      <c r="D52" s="16"/>
      <c r="E52" s="83"/>
      <c r="F52" s="83"/>
      <c r="G52" s="83"/>
      <c r="H52" s="83"/>
      <c r="I52" s="17"/>
      <c r="J52" s="22"/>
      <c r="K52" s="22"/>
    </row>
    <row r="53" spans="1:11" x14ac:dyDescent="0.2">
      <c r="A53" s="43" t="s">
        <v>35</v>
      </c>
      <c r="B53" s="43"/>
      <c r="C53" s="43"/>
      <c r="D53" s="136">
        <v>0</v>
      </c>
      <c r="E53" s="133">
        <v>0</v>
      </c>
      <c r="F53" s="133">
        <v>0</v>
      </c>
      <c r="G53" s="133">
        <v>0</v>
      </c>
      <c r="H53" s="133">
        <v>0</v>
      </c>
      <c r="I53" s="17">
        <v>0</v>
      </c>
      <c r="J53" s="22">
        <v>0</v>
      </c>
      <c r="K53" s="22"/>
    </row>
    <row r="54" spans="1:11" x14ac:dyDescent="0.2">
      <c r="A54" s="43" t="s">
        <v>36</v>
      </c>
      <c r="B54" s="43"/>
      <c r="C54" s="43"/>
      <c r="D54" s="136">
        <v>28789.84</v>
      </c>
      <c r="E54" s="133">
        <v>28811.919000000002</v>
      </c>
      <c r="F54" s="133">
        <v>28845.194</v>
      </c>
      <c r="G54" s="133">
        <v>28693.553</v>
      </c>
      <c r="H54" s="133">
        <v>25828.442999999999</v>
      </c>
      <c r="I54" s="17">
        <v>33889.614000000001</v>
      </c>
      <c r="J54" s="22">
        <v>8061.1710000000021</v>
      </c>
      <c r="K54" s="22"/>
    </row>
    <row r="55" spans="1:11" x14ac:dyDescent="0.2">
      <c r="A55" s="43" t="s">
        <v>100</v>
      </c>
      <c r="B55" s="43"/>
      <c r="C55" s="43"/>
      <c r="D55" s="136">
        <v>0</v>
      </c>
      <c r="E55" s="133">
        <v>0</v>
      </c>
      <c r="F55" s="133">
        <v>0</v>
      </c>
      <c r="G55" s="133">
        <v>0</v>
      </c>
      <c r="H55" s="133">
        <v>0</v>
      </c>
      <c r="I55" s="17">
        <v>0</v>
      </c>
      <c r="J55" s="22">
        <v>0</v>
      </c>
      <c r="K55" s="22"/>
    </row>
    <row r="56" spans="1:11" x14ac:dyDescent="0.2">
      <c r="A56" s="43" t="s">
        <v>101</v>
      </c>
      <c r="B56" s="43"/>
      <c r="C56" s="43"/>
      <c r="D56" s="136">
        <v>19.155000000000001</v>
      </c>
      <c r="E56" s="133">
        <v>36</v>
      </c>
      <c r="F56" s="133">
        <v>36</v>
      </c>
      <c r="G56" s="133">
        <v>36</v>
      </c>
      <c r="H56" s="133">
        <v>36</v>
      </c>
      <c r="I56" s="17">
        <v>36.101999999999997</v>
      </c>
      <c r="J56" s="112">
        <v>0.10199999999999676</v>
      </c>
      <c r="K56" s="22"/>
    </row>
    <row r="57" spans="1:11" s="5" customFormat="1" x14ac:dyDescent="0.2">
      <c r="A57" s="51" t="s">
        <v>124</v>
      </c>
      <c r="B57" s="51"/>
      <c r="C57" s="51"/>
      <c r="D57" s="134">
        <v>28808.994999999999</v>
      </c>
      <c r="E57" s="22">
        <v>28847.919000000002</v>
      </c>
      <c r="F57" s="22">
        <v>28881.194</v>
      </c>
      <c r="G57" s="22">
        <v>28729.553</v>
      </c>
      <c r="H57" s="22">
        <v>25864.442999999999</v>
      </c>
      <c r="I57" s="23">
        <v>33925.716</v>
      </c>
      <c r="J57" s="22">
        <v>8061.273000000001</v>
      </c>
      <c r="K57" s="22"/>
    </row>
    <row r="58" spans="1:11" s="5" customFormat="1" ht="3" customHeight="1" x14ac:dyDescent="0.2">
      <c r="A58" s="51"/>
      <c r="B58" s="51"/>
      <c r="C58" s="51"/>
      <c r="D58" s="32"/>
      <c r="E58" s="32"/>
      <c r="F58" s="32"/>
      <c r="G58" s="32"/>
      <c r="H58" s="32"/>
      <c r="I58" s="23"/>
      <c r="J58" s="22"/>
      <c r="K58" s="22"/>
    </row>
    <row r="59" spans="1:11" s="5" customFormat="1" x14ac:dyDescent="0.2">
      <c r="A59" s="51" t="s">
        <v>129</v>
      </c>
      <c r="B59" s="51"/>
      <c r="C59" s="51"/>
      <c r="D59" s="32"/>
      <c r="E59" s="32"/>
      <c r="F59" s="32"/>
      <c r="G59" s="32"/>
      <c r="H59" s="32"/>
      <c r="I59" s="23"/>
      <c r="J59" s="22"/>
      <c r="K59" s="22"/>
    </row>
    <row r="60" spans="1:11" s="5" customFormat="1" x14ac:dyDescent="0.2">
      <c r="A60" s="50" t="s">
        <v>102</v>
      </c>
      <c r="B60" s="50"/>
      <c r="C60" s="50"/>
      <c r="D60" s="136">
        <v>0</v>
      </c>
      <c r="E60" s="133">
        <v>0</v>
      </c>
      <c r="F60" s="133">
        <v>0</v>
      </c>
      <c r="G60" s="133">
        <v>0</v>
      </c>
      <c r="H60" s="133">
        <v>0</v>
      </c>
      <c r="I60" s="17">
        <v>0</v>
      </c>
      <c r="J60" s="22">
        <v>0</v>
      </c>
      <c r="K60" s="22"/>
    </row>
    <row r="61" spans="1:11" s="5" customFormat="1" x14ac:dyDescent="0.2">
      <c r="A61" s="50" t="s">
        <v>103</v>
      </c>
      <c r="B61" s="50"/>
      <c r="C61" s="50"/>
      <c r="D61" s="136">
        <v>-26254.416000000001</v>
      </c>
      <c r="E61" s="133">
        <v>-28068.707000000002</v>
      </c>
      <c r="F61" s="133">
        <v>-28101.982</v>
      </c>
      <c r="G61" s="133">
        <v>-27950.341</v>
      </c>
      <c r="H61" s="133">
        <v>-25560.397000000001</v>
      </c>
      <c r="I61" s="17">
        <v>-34656.497000000003</v>
      </c>
      <c r="J61" s="22">
        <v>-9096.1000000000022</v>
      </c>
      <c r="K61" s="22"/>
    </row>
    <row r="62" spans="1:11" s="5" customFormat="1" x14ac:dyDescent="0.2">
      <c r="A62" s="50" t="s">
        <v>104</v>
      </c>
      <c r="B62" s="50"/>
      <c r="C62" s="50"/>
      <c r="D62" s="136">
        <v>0</v>
      </c>
      <c r="E62" s="133">
        <v>0</v>
      </c>
      <c r="F62" s="133">
        <v>0</v>
      </c>
      <c r="G62" s="133">
        <v>0</v>
      </c>
      <c r="H62" s="133">
        <v>0</v>
      </c>
      <c r="I62" s="17">
        <v>0</v>
      </c>
      <c r="J62" s="22">
        <v>0</v>
      </c>
      <c r="K62" s="22"/>
    </row>
    <row r="63" spans="1:11" s="5" customFormat="1" x14ac:dyDescent="0.2">
      <c r="A63" s="50" t="s">
        <v>105</v>
      </c>
      <c r="B63" s="50"/>
      <c r="C63" s="50"/>
      <c r="D63" s="137">
        <v>-4.1899999999998556</v>
      </c>
      <c r="E63" s="133">
        <v>-4.6019999999997481</v>
      </c>
      <c r="F63" s="133">
        <v>-4.6019999999995207</v>
      </c>
      <c r="G63" s="133">
        <v>-4.6019999999995207</v>
      </c>
      <c r="H63" s="133">
        <v>-4.8969999999999914</v>
      </c>
      <c r="I63" s="17">
        <v>-4.4330000000003551</v>
      </c>
      <c r="J63" s="22">
        <v>0</v>
      </c>
      <c r="K63" s="22"/>
    </row>
    <row r="64" spans="1:11" s="5" customFormat="1" x14ac:dyDescent="0.2">
      <c r="A64" s="50" t="s">
        <v>137</v>
      </c>
      <c r="B64" s="50"/>
      <c r="C64" s="50"/>
      <c r="D64" s="136">
        <v>-290.08999999999997</v>
      </c>
      <c r="E64" s="133">
        <v>-92.355000000000004</v>
      </c>
      <c r="F64" s="133">
        <v>-574.49099999999999</v>
      </c>
      <c r="G64" s="133">
        <v>-96.863</v>
      </c>
      <c r="H64" s="133">
        <v>-84.063000000000002</v>
      </c>
      <c r="I64" s="17">
        <v>-84.063000000000002</v>
      </c>
      <c r="J64" s="22">
        <v>0</v>
      </c>
      <c r="K64" s="22"/>
    </row>
    <row r="65" spans="1:11" s="5" customFormat="1" x14ac:dyDescent="0.2">
      <c r="A65" s="51" t="s">
        <v>126</v>
      </c>
      <c r="B65" s="51"/>
      <c r="C65" s="51"/>
      <c r="D65" s="134">
        <v>-26548.696</v>
      </c>
      <c r="E65" s="32">
        <v>-28165.664000000001</v>
      </c>
      <c r="F65" s="22">
        <v>-28681.074999999997</v>
      </c>
      <c r="G65" s="22">
        <v>-28051.806</v>
      </c>
      <c r="H65" s="22">
        <v>-25649.357</v>
      </c>
      <c r="I65" s="23">
        <v>-34744.993000000002</v>
      </c>
      <c r="J65" s="22">
        <v>-9095.6360000000022</v>
      </c>
      <c r="K65" s="22"/>
    </row>
    <row r="66" spans="1:11" s="5" customFormat="1" ht="3" customHeight="1" x14ac:dyDescent="0.2">
      <c r="A66" s="51"/>
      <c r="B66" s="51"/>
      <c r="C66" s="51"/>
      <c r="D66" s="32"/>
      <c r="E66" s="32"/>
      <c r="F66" s="32"/>
      <c r="G66" s="32"/>
      <c r="H66" s="32"/>
      <c r="I66" s="23"/>
      <c r="J66" s="22">
        <v>0</v>
      </c>
      <c r="K66" s="22"/>
    </row>
    <row r="67" spans="1:11" s="5" customFormat="1" ht="10.5" customHeight="1" x14ac:dyDescent="0.2">
      <c r="A67" s="51" t="s">
        <v>107</v>
      </c>
      <c r="B67" s="51"/>
      <c r="C67" s="51"/>
      <c r="D67" s="134">
        <v>2260.2989999999991</v>
      </c>
      <c r="E67" s="32">
        <v>682.25500000000102</v>
      </c>
      <c r="F67" s="133">
        <v>200.11900000000242</v>
      </c>
      <c r="G67" s="133">
        <v>677.74699999999939</v>
      </c>
      <c r="H67" s="133">
        <v>215.08599999999933</v>
      </c>
      <c r="I67" s="23">
        <v>-819.27700000000186</v>
      </c>
      <c r="J67" s="22">
        <v>-1034.3630000000012</v>
      </c>
      <c r="K67" s="22"/>
    </row>
    <row r="68" spans="1:11" s="5" customFormat="1" ht="3" customHeight="1" x14ac:dyDescent="0.2">
      <c r="A68" s="51"/>
      <c r="B68" s="51"/>
      <c r="C68" s="51"/>
      <c r="D68" s="32"/>
      <c r="E68" s="32"/>
      <c r="F68" s="32"/>
      <c r="G68" s="32"/>
      <c r="H68" s="32"/>
      <c r="I68" s="23"/>
      <c r="J68" s="22"/>
      <c r="K68" s="22"/>
    </row>
    <row r="69" spans="1:11" s="5" customFormat="1" x14ac:dyDescent="0.2">
      <c r="A69" s="42" t="s">
        <v>108</v>
      </c>
      <c r="B69" s="42"/>
      <c r="C69" s="42"/>
      <c r="D69" s="135">
        <v>229.0619999999999</v>
      </c>
      <c r="E69" s="45">
        <v>43.468000000000529</v>
      </c>
      <c r="F69" s="45">
        <v>39.094000000001643</v>
      </c>
      <c r="G69" s="45">
        <v>516.72199999999862</v>
      </c>
      <c r="H69" s="45">
        <v>147.22799999999893</v>
      </c>
      <c r="I69" s="19">
        <v>168.39699999999925</v>
      </c>
      <c r="J69" s="25">
        <v>21.169000000000324</v>
      </c>
      <c r="K69" s="25"/>
    </row>
    <row r="70" spans="1:11" s="5" customFormat="1" x14ac:dyDescent="0.2">
      <c r="A70" s="43" t="s">
        <v>168</v>
      </c>
      <c r="B70" s="43"/>
      <c r="C70" s="43"/>
      <c r="D70" s="136">
        <v>1889.6739999999941</v>
      </c>
      <c r="E70" s="133">
        <v>2118.7359999999958</v>
      </c>
      <c r="F70" s="133">
        <v>2118.735999999994</v>
      </c>
      <c r="G70" s="133">
        <v>2118.735999999994</v>
      </c>
      <c r="H70" s="133">
        <v>2118.735999999994</v>
      </c>
      <c r="I70" s="17">
        <v>2118.735999999994</v>
      </c>
      <c r="J70" s="131">
        <v>0</v>
      </c>
      <c r="K70" s="22"/>
    </row>
    <row r="71" spans="1:11" x14ac:dyDescent="0.2">
      <c r="A71" s="43" t="s">
        <v>169</v>
      </c>
      <c r="B71" s="43"/>
      <c r="C71" s="43"/>
      <c r="D71" s="136">
        <v>2118.735999999994</v>
      </c>
      <c r="E71" s="133">
        <v>2162.2039999999961</v>
      </c>
      <c r="F71" s="133">
        <v>2157.8299999999954</v>
      </c>
      <c r="G71" s="133">
        <v>2635.4579999999924</v>
      </c>
      <c r="H71" s="133">
        <v>2265.9639999999927</v>
      </c>
      <c r="I71" s="17">
        <v>2287.1329999999934</v>
      </c>
      <c r="J71" s="22">
        <v>21.169000000000779</v>
      </c>
      <c r="K71" s="22"/>
    </row>
    <row r="72" spans="1:11" ht="3" customHeight="1" thickBot="1" x14ac:dyDescent="0.25">
      <c r="A72" s="50"/>
      <c r="B72" s="50"/>
      <c r="C72" s="50"/>
      <c r="D72" s="1"/>
      <c r="E72" s="1"/>
      <c r="F72" s="1"/>
      <c r="G72" s="1"/>
      <c r="H72" s="1"/>
      <c r="I72" s="2"/>
      <c r="J72" s="5"/>
      <c r="K72" s="5"/>
    </row>
    <row r="73" spans="1:11" ht="20.100000000000001" customHeight="1" thickBot="1" x14ac:dyDescent="0.25">
      <c r="A73" s="87" t="s">
        <v>56</v>
      </c>
      <c r="B73" s="87"/>
      <c r="C73" s="87"/>
      <c r="D73" s="99"/>
      <c r="E73" s="99"/>
      <c r="F73" s="99"/>
      <c r="G73" s="99"/>
      <c r="H73" s="99"/>
      <c r="I73" s="98"/>
      <c r="J73" s="91"/>
      <c r="K73" s="103"/>
    </row>
    <row r="74" spans="1:11" ht="3" customHeight="1" x14ac:dyDescent="0.2">
      <c r="A74" s="43"/>
      <c r="B74" s="43"/>
      <c r="C74" s="43"/>
      <c r="D74" s="1"/>
      <c r="E74" s="1"/>
      <c r="F74" s="1"/>
      <c r="G74" s="1"/>
      <c r="H74" s="1"/>
      <c r="I74" s="2"/>
      <c r="J74" s="5"/>
      <c r="K74" s="5"/>
    </row>
    <row r="75" spans="1:11" x14ac:dyDescent="0.2">
      <c r="A75" s="43" t="s">
        <v>45</v>
      </c>
      <c r="B75" s="43"/>
      <c r="C75" s="43"/>
      <c r="D75" s="136">
        <v>256.02399999999943</v>
      </c>
      <c r="E75" s="133">
        <v>459.80099999999993</v>
      </c>
      <c r="F75" s="133">
        <v>937.34899999999971</v>
      </c>
      <c r="G75" s="133">
        <v>937.34899999999971</v>
      </c>
      <c r="H75" s="133">
        <v>1627.81</v>
      </c>
      <c r="I75" s="17">
        <v>728.2480000000005</v>
      </c>
      <c r="J75" s="22">
        <v>-899.56199999999944</v>
      </c>
      <c r="K75" s="22"/>
    </row>
    <row r="76" spans="1:11" x14ac:dyDescent="0.2">
      <c r="A76" s="43" t="s">
        <v>109</v>
      </c>
      <c r="B76" s="43"/>
      <c r="C76" s="43"/>
      <c r="D76" s="136">
        <v>-3.7149999999999999</v>
      </c>
      <c r="E76" s="133">
        <v>-4.68</v>
      </c>
      <c r="F76" s="133">
        <v>-4.68</v>
      </c>
      <c r="G76" s="133">
        <v>-4.68</v>
      </c>
      <c r="H76" s="133">
        <v>-4.68</v>
      </c>
      <c r="I76" s="17">
        <v>-3.577</v>
      </c>
      <c r="J76" s="22">
        <v>1.1029999999999998</v>
      </c>
      <c r="K76" s="22"/>
    </row>
    <row r="77" spans="1:11" x14ac:dyDescent="0.2">
      <c r="A77" s="43" t="s">
        <v>137</v>
      </c>
      <c r="B77" s="43"/>
      <c r="C77" s="43"/>
      <c r="D77" s="136">
        <v>-290.08999999999997</v>
      </c>
      <c r="E77" s="133">
        <v>-92.355000000000004</v>
      </c>
      <c r="F77" s="133">
        <v>-574.49099999999999</v>
      </c>
      <c r="G77" s="133">
        <v>-96.863</v>
      </c>
      <c r="H77" s="133">
        <v>-84.063000000000002</v>
      </c>
      <c r="I77" s="17">
        <v>-84.063000000000002</v>
      </c>
      <c r="J77" s="22">
        <v>0</v>
      </c>
      <c r="K77" s="22"/>
    </row>
    <row r="78" spans="1:11" x14ac:dyDescent="0.2">
      <c r="A78" s="42" t="s">
        <v>110</v>
      </c>
      <c r="B78" s="42"/>
      <c r="C78" s="62"/>
      <c r="D78" s="135">
        <v>-37.781000000000546</v>
      </c>
      <c r="E78" s="45">
        <v>362.76599999999991</v>
      </c>
      <c r="F78" s="45">
        <v>358.17799999999977</v>
      </c>
      <c r="G78" s="45">
        <v>835.80599999999981</v>
      </c>
      <c r="H78" s="45">
        <v>1539.0669999999998</v>
      </c>
      <c r="I78" s="19">
        <v>640.60800000000052</v>
      </c>
      <c r="J78" s="22">
        <v>-898.45899999999926</v>
      </c>
      <c r="K78" s="25"/>
    </row>
    <row r="79" spans="1:11" x14ac:dyDescent="0.2">
      <c r="A79" s="43"/>
      <c r="B79" s="43"/>
      <c r="C79" s="43"/>
      <c r="D79" s="65"/>
      <c r="E79" s="65"/>
      <c r="F79" s="65"/>
      <c r="G79" s="65"/>
      <c r="H79" s="65"/>
      <c r="J79" s="5"/>
      <c r="K79" s="5"/>
    </row>
    <row r="80" spans="1:11" x14ac:dyDescent="0.2">
      <c r="A80" s="171" t="s">
        <v>207</v>
      </c>
    </row>
  </sheetData>
  <mergeCells count="3">
    <mergeCell ref="E6:J6"/>
    <mergeCell ref="A2:J2"/>
    <mergeCell ref="A3:J3"/>
  </mergeCells>
  <phoneticPr fontId="0" type="noConversion"/>
  <pageMargins left="0.75" right="0.75" top="1" bottom="1" header="0.5" footer="0.5"/>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80"/>
  <sheetViews>
    <sheetView showGridLines="0" zoomScaleNormal="100" workbookViewId="0"/>
  </sheetViews>
  <sheetFormatPr defaultRowHeight="11.25" x14ac:dyDescent="0.2"/>
  <cols>
    <col min="1" max="1" width="51.83203125" style="34" customWidth="1"/>
    <col min="2" max="2" width="9.83203125" style="34" customWidth="1"/>
    <col min="3" max="3" width="5.83203125" bestFit="1" customWidth="1"/>
    <col min="4" max="11" width="9.83203125" customWidth="1"/>
  </cols>
  <sheetData>
    <row r="1" spans="1:11" ht="15" x14ac:dyDescent="0.25">
      <c r="A1" s="176" t="s">
        <v>237</v>
      </c>
    </row>
    <row r="2" spans="1:11" ht="15" customHeight="1" x14ac:dyDescent="0.2">
      <c r="A2" s="204" t="s">
        <v>218</v>
      </c>
      <c r="B2" s="204"/>
      <c r="C2" s="204"/>
      <c r="D2" s="204"/>
      <c r="E2" s="204"/>
      <c r="F2" s="204"/>
      <c r="G2" s="204"/>
      <c r="H2" s="204"/>
      <c r="I2" s="204"/>
      <c r="J2" s="204"/>
    </row>
    <row r="3" spans="1:11" x14ac:dyDescent="0.2">
      <c r="A3" s="199" t="s">
        <v>202</v>
      </c>
      <c r="B3" s="199"/>
      <c r="C3" s="199"/>
      <c r="D3" s="199"/>
      <c r="E3" s="199"/>
      <c r="F3" s="199"/>
      <c r="G3" s="199"/>
      <c r="H3" s="199"/>
      <c r="I3" s="199"/>
      <c r="J3" s="199"/>
    </row>
    <row r="4" spans="1:11" ht="3" customHeight="1" x14ac:dyDescent="0.2">
      <c r="C4" s="1"/>
      <c r="D4" s="1"/>
      <c r="E4" s="1"/>
      <c r="F4" s="1"/>
      <c r="G4" s="1"/>
      <c r="H4" s="1"/>
      <c r="I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34"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4"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116</v>
      </c>
      <c r="B11" s="35"/>
      <c r="C11" s="40"/>
      <c r="D11" s="6"/>
      <c r="E11" s="7"/>
      <c r="F11" s="7"/>
      <c r="G11" s="7"/>
      <c r="H11" s="7"/>
      <c r="I11" s="8"/>
      <c r="J11" s="31"/>
      <c r="K11" s="31"/>
    </row>
    <row r="12" spans="1:11" ht="3" customHeight="1" x14ac:dyDescent="0.2">
      <c r="A12" s="40"/>
      <c r="B12" s="40"/>
      <c r="C12" s="40"/>
      <c r="D12" s="6"/>
      <c r="E12" s="7"/>
      <c r="F12" s="7"/>
      <c r="G12" s="7"/>
      <c r="H12" s="7"/>
      <c r="I12" s="8"/>
      <c r="J12" s="31"/>
      <c r="K12" s="31"/>
    </row>
    <row r="13" spans="1:11" x14ac:dyDescent="0.2">
      <c r="A13" s="34" t="s">
        <v>10</v>
      </c>
      <c r="C13" s="34"/>
      <c r="D13" s="1"/>
      <c r="E13" s="1"/>
      <c r="F13" s="1"/>
      <c r="G13" s="1"/>
      <c r="H13" s="1"/>
      <c r="I13" s="2"/>
      <c r="J13" s="5"/>
      <c r="K13" s="5"/>
    </row>
    <row r="14" spans="1:11" x14ac:dyDescent="0.2">
      <c r="A14" s="34" t="s">
        <v>249</v>
      </c>
      <c r="C14" s="34"/>
      <c r="D14" s="136">
        <v>8528.6020000000008</v>
      </c>
      <c r="E14" s="133">
        <v>8295.5829999999987</v>
      </c>
      <c r="F14" s="133">
        <v>8805.0720000000001</v>
      </c>
      <c r="G14" s="133">
        <v>9029.1749999999993</v>
      </c>
      <c r="H14" s="133">
        <v>9573.9050000000007</v>
      </c>
      <c r="I14" s="17">
        <v>9606.0010000000002</v>
      </c>
      <c r="J14" s="32">
        <v>32.095999999999549</v>
      </c>
      <c r="K14" s="32"/>
    </row>
    <row r="15" spans="1:11" x14ac:dyDescent="0.2">
      <c r="A15" s="34" t="s">
        <v>11</v>
      </c>
      <c r="C15" s="34"/>
      <c r="D15" s="136">
        <v>9378.8790000000008</v>
      </c>
      <c r="E15" s="133">
        <v>8860.5460000000003</v>
      </c>
      <c r="F15" s="133">
        <v>9199.9989999999998</v>
      </c>
      <c r="G15" s="133">
        <v>9450.6650000000009</v>
      </c>
      <c r="H15" s="133">
        <v>9537.0640000000003</v>
      </c>
      <c r="I15" s="17">
        <v>9420.8019999999997</v>
      </c>
      <c r="J15" s="32">
        <v>-116.26200000000063</v>
      </c>
      <c r="K15" s="32"/>
    </row>
    <row r="16" spans="1:11" x14ac:dyDescent="0.2">
      <c r="A16" s="34" t="s">
        <v>12</v>
      </c>
      <c r="C16" s="34"/>
      <c r="D16" s="136">
        <v>641.61300000000006</v>
      </c>
      <c r="E16" s="133">
        <v>1025.6659999999999</v>
      </c>
      <c r="F16" s="133">
        <v>1163.875</v>
      </c>
      <c r="G16" s="133">
        <v>1195.268</v>
      </c>
      <c r="H16" s="133">
        <v>1194.5640000000001</v>
      </c>
      <c r="I16" s="17">
        <v>1131.43</v>
      </c>
      <c r="J16" s="32">
        <v>-63.134000000000015</v>
      </c>
      <c r="K16" s="32"/>
    </row>
    <row r="17" spans="1:11" x14ac:dyDescent="0.2">
      <c r="A17" s="34" t="s">
        <v>250</v>
      </c>
      <c r="C17" s="34"/>
      <c r="D17" s="136">
        <v>37075.514000000003</v>
      </c>
      <c r="E17" s="133">
        <v>44159.596000000005</v>
      </c>
      <c r="F17" s="133">
        <v>43222.606</v>
      </c>
      <c r="G17" s="133">
        <v>42392.550999999999</v>
      </c>
      <c r="H17" s="133">
        <v>39321.107000000004</v>
      </c>
      <c r="I17" s="17">
        <v>41172.182000000001</v>
      </c>
      <c r="J17" s="32">
        <v>1851.0749999999971</v>
      </c>
      <c r="K17" s="32"/>
    </row>
    <row r="18" spans="1:11" x14ac:dyDescent="0.2">
      <c r="A18" s="34" t="s">
        <v>161</v>
      </c>
      <c r="C18" s="34"/>
      <c r="D18" s="136">
        <v>555.44299999999998</v>
      </c>
      <c r="E18" s="133">
        <v>663.92100000000005</v>
      </c>
      <c r="F18" s="133">
        <v>423.95400000000001</v>
      </c>
      <c r="G18" s="133">
        <v>423.96</v>
      </c>
      <c r="H18" s="133">
        <v>460.33499999999998</v>
      </c>
      <c r="I18" s="17">
        <v>477.55</v>
      </c>
      <c r="J18" s="32">
        <v>17.215000000000032</v>
      </c>
      <c r="K18" s="32"/>
    </row>
    <row r="19" spans="1:11" x14ac:dyDescent="0.2">
      <c r="A19" s="34" t="s">
        <v>15</v>
      </c>
      <c r="C19" s="34"/>
      <c r="D19" s="136">
        <v>8449.8130000000001</v>
      </c>
      <c r="E19" s="133">
        <v>8286.6539999999986</v>
      </c>
      <c r="F19" s="133">
        <v>8659.8979999999992</v>
      </c>
      <c r="G19" s="133">
        <v>10733.72</v>
      </c>
      <c r="H19" s="133">
        <v>12146.706</v>
      </c>
      <c r="I19" s="17">
        <v>12180.683999999999</v>
      </c>
      <c r="J19" s="32">
        <v>33.977999999999156</v>
      </c>
      <c r="K19" s="32"/>
    </row>
    <row r="20" spans="1:11" x14ac:dyDescent="0.2">
      <c r="A20" s="34" t="s">
        <v>16</v>
      </c>
      <c r="C20" s="34"/>
      <c r="D20" s="136">
        <v>1076.560999999987</v>
      </c>
      <c r="E20" s="133">
        <v>1010.8149999999878</v>
      </c>
      <c r="F20" s="133">
        <v>1004.6589999999997</v>
      </c>
      <c r="G20" s="133">
        <v>1004.6850000000122</v>
      </c>
      <c r="H20" s="133">
        <v>2715.1519999999873</v>
      </c>
      <c r="I20" s="17">
        <v>2556.4370000000054</v>
      </c>
      <c r="J20" s="32">
        <v>-158.71499999998196</v>
      </c>
      <c r="K20" s="32"/>
    </row>
    <row r="21" spans="1:11" x14ac:dyDescent="0.2">
      <c r="A21" s="37" t="s">
        <v>25</v>
      </c>
      <c r="B21" s="37"/>
      <c r="C21" s="62">
        <v>6</v>
      </c>
      <c r="D21" s="134">
        <v>65706.424999999988</v>
      </c>
      <c r="E21" s="32">
        <v>72302.780999999988</v>
      </c>
      <c r="F21" s="32">
        <v>72480.062999999995</v>
      </c>
      <c r="G21" s="32">
        <v>74230.024000000005</v>
      </c>
      <c r="H21" s="32">
        <v>74948.832999999984</v>
      </c>
      <c r="I21" s="23">
        <v>76545.08600000001</v>
      </c>
      <c r="J21" s="32">
        <v>1596.2530000000261</v>
      </c>
      <c r="K21" s="32"/>
    </row>
    <row r="22" spans="1:11" ht="3" customHeight="1" x14ac:dyDescent="0.2">
      <c r="A22" s="36"/>
      <c r="B22" s="36"/>
      <c r="C22" s="62"/>
      <c r="D22" s="16"/>
      <c r="E22" s="16">
        <v>0</v>
      </c>
      <c r="F22" s="16">
        <v>0</v>
      </c>
      <c r="G22" s="16"/>
      <c r="H22" s="16"/>
      <c r="I22" s="17"/>
      <c r="J22" s="32"/>
      <c r="K22" s="32"/>
    </row>
    <row r="23" spans="1:11" x14ac:dyDescent="0.2">
      <c r="A23" s="34" t="s">
        <v>26</v>
      </c>
      <c r="C23" s="62"/>
      <c r="D23" s="16"/>
      <c r="E23" s="16"/>
      <c r="F23" s="16"/>
      <c r="G23" s="16"/>
      <c r="H23" s="16"/>
      <c r="I23" s="17"/>
      <c r="J23" s="32"/>
      <c r="K23" s="32"/>
    </row>
    <row r="24" spans="1:11" x14ac:dyDescent="0.2">
      <c r="A24" s="38" t="s">
        <v>17</v>
      </c>
      <c r="B24" s="38"/>
      <c r="C24" s="62"/>
      <c r="D24" s="136">
        <v>14051.053</v>
      </c>
      <c r="E24" s="133">
        <v>14314.999</v>
      </c>
      <c r="F24" s="133">
        <v>14489.19</v>
      </c>
      <c r="G24" s="133">
        <v>14526.893</v>
      </c>
      <c r="H24" s="133">
        <v>14739.831</v>
      </c>
      <c r="I24" s="17">
        <v>14675.573</v>
      </c>
      <c r="J24" s="32">
        <v>-64.257999999999811</v>
      </c>
      <c r="K24" s="32"/>
    </row>
    <row r="25" spans="1:11" x14ac:dyDescent="0.2">
      <c r="A25" s="38" t="s">
        <v>159</v>
      </c>
      <c r="B25" s="38"/>
      <c r="C25" s="62"/>
      <c r="D25" s="16"/>
      <c r="E25" s="16"/>
      <c r="F25" s="16"/>
      <c r="G25" s="16"/>
      <c r="H25" s="16"/>
      <c r="I25" s="17"/>
      <c r="J25" s="32"/>
      <c r="K25" s="32"/>
    </row>
    <row r="26" spans="1:11" x14ac:dyDescent="0.2">
      <c r="A26" s="36" t="s">
        <v>160</v>
      </c>
      <c r="B26" s="36"/>
      <c r="C26" s="62"/>
      <c r="D26" s="136">
        <v>1391.6</v>
      </c>
      <c r="E26" s="133">
        <v>1420.8489999999999</v>
      </c>
      <c r="F26" s="133">
        <v>1438.123</v>
      </c>
      <c r="G26" s="133">
        <v>1441.88</v>
      </c>
      <c r="H26" s="133">
        <v>1430.627</v>
      </c>
      <c r="I26" s="17">
        <v>1454.0820000000001</v>
      </c>
      <c r="J26" s="32">
        <v>23.455000000000155</v>
      </c>
      <c r="K26" s="32"/>
    </row>
    <row r="27" spans="1:11" x14ac:dyDescent="0.2">
      <c r="A27" s="36" t="s">
        <v>46</v>
      </c>
      <c r="B27" s="36"/>
      <c r="C27" s="62"/>
      <c r="D27" s="136">
        <v>89.233999999999995</v>
      </c>
      <c r="E27" s="133">
        <v>74.200999999999993</v>
      </c>
      <c r="F27" s="133">
        <v>72.040000000000006</v>
      </c>
      <c r="G27" s="133">
        <v>72.040000000000006</v>
      </c>
      <c r="H27" s="133">
        <v>60.292999999999999</v>
      </c>
      <c r="I27" s="17">
        <v>60.292999999999999</v>
      </c>
      <c r="J27" s="32">
        <v>0</v>
      </c>
      <c r="K27" s="32"/>
    </row>
    <row r="28" spans="1:11" x14ac:dyDescent="0.2">
      <c r="A28" s="38" t="s">
        <v>47</v>
      </c>
      <c r="B28" s="38"/>
      <c r="C28" s="62"/>
      <c r="D28" s="136">
        <v>356.32799999999997</v>
      </c>
      <c r="E28" s="133">
        <v>305.87799999999999</v>
      </c>
      <c r="F28" s="133">
        <v>307.233</v>
      </c>
      <c r="G28" s="133">
        <v>307.24299999999999</v>
      </c>
      <c r="H28" s="133">
        <v>315.56400000000002</v>
      </c>
      <c r="I28" s="17">
        <v>403.72300000000001</v>
      </c>
      <c r="J28" s="32">
        <v>88.158999999999992</v>
      </c>
      <c r="K28" s="32"/>
    </row>
    <row r="29" spans="1:11" x14ac:dyDescent="0.2">
      <c r="A29" s="38" t="s">
        <v>18</v>
      </c>
      <c r="B29" s="38"/>
      <c r="C29" s="62">
        <v>7</v>
      </c>
      <c r="D29" s="136">
        <v>3907.6410000000001</v>
      </c>
      <c r="E29" s="133">
        <v>4037.924</v>
      </c>
      <c r="F29" s="133">
        <v>4027.0920000000001</v>
      </c>
      <c r="G29" s="133">
        <v>4027.0920000000001</v>
      </c>
      <c r="H29" s="133">
        <v>4004.74</v>
      </c>
      <c r="I29" s="17">
        <v>4235.0929999999998</v>
      </c>
      <c r="J29" s="32">
        <v>230.35300000000007</v>
      </c>
      <c r="K29" s="32"/>
    </row>
    <row r="30" spans="1:11" x14ac:dyDescent="0.2">
      <c r="A30" s="38" t="s">
        <v>19</v>
      </c>
      <c r="B30" s="38"/>
      <c r="C30" s="62"/>
      <c r="D30" s="136">
        <v>3385.152</v>
      </c>
      <c r="E30" s="133">
        <v>3468.9</v>
      </c>
      <c r="F30" s="133">
        <v>3531.5419999999999</v>
      </c>
      <c r="G30" s="133">
        <v>3540.2629999999999</v>
      </c>
      <c r="H30" s="133">
        <v>3460.627</v>
      </c>
      <c r="I30" s="17">
        <v>3549.23</v>
      </c>
      <c r="J30" s="32">
        <v>88.603000000000065</v>
      </c>
      <c r="K30" s="32"/>
    </row>
    <row r="31" spans="1:11" x14ac:dyDescent="0.2">
      <c r="A31" s="38" t="s">
        <v>20</v>
      </c>
      <c r="B31" s="38"/>
      <c r="C31" s="62">
        <v>8</v>
      </c>
      <c r="D31" s="136">
        <v>35027.488999999994</v>
      </c>
      <c r="E31" s="133">
        <v>42035.132000000005</v>
      </c>
      <c r="F31" s="133">
        <v>41104.864000000001</v>
      </c>
      <c r="G31" s="133">
        <v>40273.633000000002</v>
      </c>
      <c r="H31" s="133">
        <v>37028.383000000002</v>
      </c>
      <c r="I31" s="17">
        <v>38936.343999999997</v>
      </c>
      <c r="J31" s="32">
        <v>1907.9609999999957</v>
      </c>
      <c r="K31" s="32"/>
    </row>
    <row r="32" spans="1:11" x14ac:dyDescent="0.2">
      <c r="A32" s="40" t="s">
        <v>179</v>
      </c>
      <c r="B32" s="40"/>
      <c r="C32" s="62">
        <v>9</v>
      </c>
      <c r="D32" s="16"/>
      <c r="E32" s="16"/>
      <c r="F32" s="16"/>
      <c r="G32" s="16"/>
      <c r="H32" s="16"/>
      <c r="I32" s="17"/>
      <c r="J32" s="32"/>
      <c r="K32" s="32"/>
    </row>
    <row r="33" spans="1:11" x14ac:dyDescent="0.2">
      <c r="A33" s="36" t="s">
        <v>180</v>
      </c>
      <c r="B33" s="36"/>
      <c r="C33" s="62"/>
      <c r="D33" s="136">
        <v>230.64599999999999</v>
      </c>
      <c r="E33" s="133">
        <v>233.83500000000001</v>
      </c>
      <c r="F33" s="133">
        <v>224.11799999999999</v>
      </c>
      <c r="G33" s="133">
        <v>222.042</v>
      </c>
      <c r="H33" s="133">
        <v>218.74299999999999</v>
      </c>
      <c r="I33" s="118">
        <v>208.827</v>
      </c>
      <c r="J33" s="32">
        <v>-9.9159999999999968</v>
      </c>
      <c r="K33" s="32"/>
    </row>
    <row r="34" spans="1:11" x14ac:dyDescent="0.2">
      <c r="A34" s="36" t="s">
        <v>21</v>
      </c>
      <c r="B34" s="36"/>
      <c r="C34" s="62"/>
      <c r="D34" s="136">
        <v>1333.085</v>
      </c>
      <c r="E34" s="133">
        <v>1442.4169999999999</v>
      </c>
      <c r="F34" s="133">
        <v>1158.578</v>
      </c>
      <c r="G34" s="133">
        <v>1157.7930000000001</v>
      </c>
      <c r="H34" s="133">
        <v>1168.2550000000001</v>
      </c>
      <c r="I34" s="118">
        <v>1115.789</v>
      </c>
      <c r="J34" s="32">
        <v>-52.466000000000122</v>
      </c>
      <c r="K34" s="32"/>
    </row>
    <row r="35" spans="1:11" x14ac:dyDescent="0.2">
      <c r="A35" s="34" t="s">
        <v>175</v>
      </c>
      <c r="C35" s="62"/>
      <c r="D35" s="136">
        <v>0</v>
      </c>
      <c r="E35" s="133">
        <v>0</v>
      </c>
      <c r="F35" s="133">
        <v>0</v>
      </c>
      <c r="G35" s="133">
        <v>0</v>
      </c>
      <c r="H35" s="133">
        <v>0</v>
      </c>
      <c r="I35" s="118">
        <v>0</v>
      </c>
      <c r="J35" s="32">
        <v>0</v>
      </c>
      <c r="K35" s="32"/>
    </row>
    <row r="36" spans="1:11" x14ac:dyDescent="0.2">
      <c r="A36" s="34" t="s">
        <v>22</v>
      </c>
      <c r="C36" s="62">
        <v>10</v>
      </c>
      <c r="D36" s="136">
        <v>3692.792000000024</v>
      </c>
      <c r="E36" s="133">
        <v>4684.5629999999874</v>
      </c>
      <c r="F36" s="133">
        <v>4818.0569999999971</v>
      </c>
      <c r="G36" s="133">
        <v>4790.6189999999906</v>
      </c>
      <c r="H36" s="133">
        <v>6032.5960000000159</v>
      </c>
      <c r="I36" s="118">
        <v>5628.7129999999952</v>
      </c>
      <c r="J36" s="32">
        <v>-403.88300000002073</v>
      </c>
      <c r="K36" s="32"/>
    </row>
    <row r="37" spans="1:11" x14ac:dyDescent="0.2">
      <c r="A37" s="34" t="s">
        <v>23</v>
      </c>
      <c r="C37" s="62">
        <v>10</v>
      </c>
      <c r="D37" s="136">
        <v>194.26000000000002</v>
      </c>
      <c r="E37" s="133">
        <v>404.38499999999999</v>
      </c>
      <c r="F37" s="133">
        <v>512.58199999999999</v>
      </c>
      <c r="G37" s="133">
        <v>607.81700000000001</v>
      </c>
      <c r="H37" s="133">
        <v>588.029</v>
      </c>
      <c r="I37" s="118">
        <v>740.69</v>
      </c>
      <c r="J37" s="32">
        <v>152.66100000000006</v>
      </c>
      <c r="K37" s="32"/>
    </row>
    <row r="38" spans="1:11" x14ac:dyDescent="0.2">
      <c r="A38" s="37" t="s">
        <v>25</v>
      </c>
      <c r="B38" s="37"/>
      <c r="C38" s="62"/>
      <c r="D38" s="134">
        <v>63659.280000000021</v>
      </c>
      <c r="E38" s="32">
        <v>72423.082999999999</v>
      </c>
      <c r="F38" s="32">
        <v>71683.418999999994</v>
      </c>
      <c r="G38" s="32">
        <v>70967.314999999988</v>
      </c>
      <c r="H38" s="32">
        <v>69047.688000000009</v>
      </c>
      <c r="I38" s="119">
        <v>71008.356999999989</v>
      </c>
      <c r="J38" s="32">
        <v>1960.6689999999799</v>
      </c>
      <c r="K38" s="32"/>
    </row>
    <row r="39" spans="1:11" ht="3" customHeight="1" x14ac:dyDescent="0.2">
      <c r="A39" s="36"/>
      <c r="B39" s="36"/>
      <c r="C39" s="62"/>
      <c r="D39" s="16"/>
      <c r="E39" s="16"/>
      <c r="F39" s="16"/>
      <c r="G39" s="16"/>
      <c r="H39" s="16"/>
      <c r="I39" s="118"/>
      <c r="J39" s="32"/>
      <c r="K39" s="32"/>
    </row>
    <row r="40" spans="1:11" ht="14.45" customHeight="1" x14ac:dyDescent="0.2">
      <c r="A40" s="33" t="s">
        <v>251</v>
      </c>
      <c r="B40" s="33"/>
      <c r="C40" s="62">
        <v>4</v>
      </c>
      <c r="D40" s="135">
        <v>2047.1449999999677</v>
      </c>
      <c r="E40" s="45">
        <v>-120.30200000001059</v>
      </c>
      <c r="F40" s="45">
        <v>796.64400000000023</v>
      </c>
      <c r="G40" s="45">
        <v>3262.7090000000171</v>
      </c>
      <c r="H40" s="45">
        <v>5901.144999999975</v>
      </c>
      <c r="I40" s="120">
        <v>5536.7290000000212</v>
      </c>
      <c r="J40" s="64">
        <v>-364.41599999995378</v>
      </c>
      <c r="K40" s="64"/>
    </row>
    <row r="41" spans="1:11" ht="3" customHeight="1" x14ac:dyDescent="0.2">
      <c r="C41" s="34"/>
      <c r="D41" s="1"/>
      <c r="E41" s="1"/>
      <c r="F41" s="1"/>
      <c r="G41" s="1"/>
      <c r="H41" s="1"/>
      <c r="I41" s="121"/>
      <c r="J41" s="10"/>
      <c r="K41" s="10"/>
    </row>
    <row r="42" spans="1:11" x14ac:dyDescent="0.2">
      <c r="A42" s="51" t="s">
        <v>174</v>
      </c>
      <c r="B42" s="51"/>
      <c r="C42" s="51"/>
      <c r="D42" s="1"/>
      <c r="E42" s="1"/>
      <c r="F42" s="1"/>
      <c r="G42" s="1"/>
      <c r="H42" s="1"/>
      <c r="I42" s="121"/>
      <c r="J42" s="10"/>
      <c r="K42" s="10"/>
    </row>
    <row r="43" spans="1:11" x14ac:dyDescent="0.2">
      <c r="A43" s="48" t="s">
        <v>143</v>
      </c>
      <c r="B43" s="48"/>
      <c r="C43" s="48"/>
      <c r="D43" s="136">
        <v>-407.803</v>
      </c>
      <c r="E43" s="133">
        <v>-47.427999999999983</v>
      </c>
      <c r="F43" s="133">
        <v>-93.247</v>
      </c>
      <c r="G43" s="133">
        <v>-94.706000000000003</v>
      </c>
      <c r="H43" s="133">
        <v>900.85599999999999</v>
      </c>
      <c r="I43" s="118">
        <v>471.47000000000008</v>
      </c>
      <c r="J43" s="32">
        <v>-429.38599999999991</v>
      </c>
      <c r="K43" s="32"/>
    </row>
    <row r="44" spans="1:11" x14ac:dyDescent="0.2">
      <c r="A44" s="50" t="s">
        <v>48</v>
      </c>
      <c r="B44" s="50"/>
      <c r="C44" s="50"/>
      <c r="D44" s="136">
        <v>-197.91</v>
      </c>
      <c r="E44" s="133">
        <v>-48.369</v>
      </c>
      <c r="F44" s="133">
        <v>-48.569000000000003</v>
      </c>
      <c r="G44" s="133">
        <v>-48.569000000000003</v>
      </c>
      <c r="H44" s="133">
        <v>-49.375</v>
      </c>
      <c r="I44" s="118">
        <v>-63.637999999999998</v>
      </c>
      <c r="J44" s="32">
        <v>-14.262999999999998</v>
      </c>
      <c r="K44" s="32"/>
    </row>
    <row r="45" spans="1:11" x14ac:dyDescent="0.2">
      <c r="A45" s="109" t="s">
        <v>178</v>
      </c>
      <c r="B45" s="109"/>
      <c r="C45" s="50"/>
      <c r="D45" s="136">
        <v>-79.254999999987092</v>
      </c>
      <c r="E45" s="158">
        <v>-3.979039320256561E-12</v>
      </c>
      <c r="F45" s="156">
        <v>0</v>
      </c>
      <c r="G45" s="156">
        <v>1.0231815394945443E-12</v>
      </c>
      <c r="H45" s="156">
        <v>0</v>
      </c>
      <c r="I45" s="126">
        <v>-98.368000000004031</v>
      </c>
      <c r="J45" s="32">
        <v>-98.368000000001757</v>
      </c>
      <c r="K45" s="22"/>
    </row>
    <row r="46" spans="1:11" x14ac:dyDescent="0.2">
      <c r="A46" s="52" t="s">
        <v>49</v>
      </c>
      <c r="B46" s="52"/>
      <c r="C46" s="52"/>
      <c r="D46" s="134">
        <v>-684.96799999998711</v>
      </c>
      <c r="E46" s="32">
        <v>-95.797000000003962</v>
      </c>
      <c r="F46" s="32">
        <v>-141.81600000001302</v>
      </c>
      <c r="G46" s="32">
        <v>-143.27499999999898</v>
      </c>
      <c r="H46" s="32">
        <v>851.48099999999772</v>
      </c>
      <c r="I46" s="119">
        <v>309.46399999999608</v>
      </c>
      <c r="J46" s="32">
        <v>-542.01700000000164</v>
      </c>
      <c r="K46" s="32"/>
    </row>
    <row r="47" spans="1:11" ht="3" customHeight="1" x14ac:dyDescent="0.2">
      <c r="A47" s="43"/>
      <c r="B47" s="43"/>
      <c r="C47" s="43"/>
      <c r="D47" s="16"/>
      <c r="E47" s="16"/>
      <c r="F47" s="16"/>
      <c r="G47" s="16"/>
      <c r="H47" s="16"/>
      <c r="I47" s="118"/>
      <c r="J47" s="32">
        <v>0</v>
      </c>
      <c r="K47" s="32"/>
    </row>
    <row r="48" spans="1:11" s="46" customFormat="1" x14ac:dyDescent="0.2">
      <c r="A48" s="53" t="s">
        <v>50</v>
      </c>
      <c r="B48" s="53"/>
      <c r="C48" s="53"/>
      <c r="D48" s="134">
        <v>1362.1769999999806</v>
      </c>
      <c r="E48" s="102">
        <v>-216.09900000001454</v>
      </c>
      <c r="F48" s="102">
        <v>654.82799999998724</v>
      </c>
      <c r="G48" s="102">
        <v>3119.4340000000179</v>
      </c>
      <c r="H48" s="102">
        <v>6752.6259999999729</v>
      </c>
      <c r="I48" s="122">
        <v>5846.1930000000175</v>
      </c>
      <c r="J48" s="32">
        <v>-906.43299999995543</v>
      </c>
      <c r="K48" s="32"/>
    </row>
    <row r="49" spans="1:11" ht="3" customHeight="1" x14ac:dyDescent="0.2">
      <c r="A49" s="43"/>
      <c r="B49" s="43"/>
      <c r="C49" s="43"/>
      <c r="D49" s="16"/>
      <c r="E49" s="83"/>
      <c r="F49" s="83"/>
      <c r="G49" s="83"/>
      <c r="H49" s="83"/>
      <c r="I49" s="118"/>
      <c r="J49" s="22"/>
      <c r="K49" s="22"/>
    </row>
    <row r="50" spans="1:11" x14ac:dyDescent="0.2">
      <c r="A50" s="51" t="s">
        <v>51</v>
      </c>
      <c r="B50" s="51"/>
      <c r="C50" s="51"/>
      <c r="D50" s="45"/>
      <c r="E50" s="18"/>
      <c r="F50" s="18"/>
      <c r="G50" s="18"/>
      <c r="H50" s="18"/>
      <c r="I50" s="120"/>
      <c r="J50" s="25"/>
      <c r="K50" s="25"/>
    </row>
    <row r="51" spans="1:11" x14ac:dyDescent="0.2">
      <c r="A51" s="51" t="s">
        <v>173</v>
      </c>
      <c r="B51" s="51"/>
      <c r="C51" s="51"/>
      <c r="D51" s="45"/>
      <c r="E51" s="18"/>
      <c r="F51" s="18"/>
      <c r="G51" s="18"/>
      <c r="H51" s="18"/>
      <c r="I51" s="120"/>
      <c r="J51" s="25"/>
      <c r="K51" s="25"/>
    </row>
    <row r="52" spans="1:11" x14ac:dyDescent="0.2">
      <c r="A52" s="56" t="s">
        <v>52</v>
      </c>
      <c r="B52" s="56"/>
      <c r="C52" s="50"/>
      <c r="D52" s="136">
        <v>850.36799999998766</v>
      </c>
      <c r="E52" s="133">
        <v>770.97100000000501</v>
      </c>
      <c r="F52" s="133">
        <v>725.30400000000373</v>
      </c>
      <c r="G52" s="133">
        <v>740.74300000000221</v>
      </c>
      <c r="H52" s="133">
        <v>323.20900000000256</v>
      </c>
      <c r="I52" s="118">
        <v>3251.099000000002</v>
      </c>
      <c r="J52" s="32">
        <v>2927.8899999999994</v>
      </c>
      <c r="K52" s="22"/>
    </row>
    <row r="53" spans="1:11" x14ac:dyDescent="0.2">
      <c r="A53" s="48" t="s">
        <v>177</v>
      </c>
      <c r="B53" s="48"/>
      <c r="C53" s="49"/>
      <c r="D53" s="136">
        <v>-22.13</v>
      </c>
      <c r="E53" s="133">
        <v>-205.38</v>
      </c>
      <c r="F53" s="133">
        <v>-226.99299999999999</v>
      </c>
      <c r="G53" s="133">
        <v>-226.99299999999999</v>
      </c>
      <c r="H53" s="133">
        <v>1070.704</v>
      </c>
      <c r="I53" s="118">
        <v>1070.7170000000001</v>
      </c>
      <c r="J53" s="114">
        <v>1.3000000000147338E-2</v>
      </c>
      <c r="K53" s="32"/>
    </row>
    <row r="54" spans="1:11" x14ac:dyDescent="0.2">
      <c r="A54" s="49" t="s">
        <v>53</v>
      </c>
      <c r="B54" s="49"/>
      <c r="C54" s="49"/>
      <c r="D54" s="136">
        <v>0</v>
      </c>
      <c r="E54" s="133">
        <v>-61.719000000000001</v>
      </c>
      <c r="F54" s="133">
        <v>-53.024000000000001</v>
      </c>
      <c r="G54" s="133">
        <v>-53.024000000000001</v>
      </c>
      <c r="H54" s="133">
        <v>-47.250999999999998</v>
      </c>
      <c r="I54" s="159">
        <v>-24.141999999999999</v>
      </c>
      <c r="J54" s="32">
        <v>23.108999999999998</v>
      </c>
      <c r="K54" s="22"/>
    </row>
    <row r="55" spans="1:11" x14ac:dyDescent="0.2">
      <c r="A55" s="50" t="s">
        <v>55</v>
      </c>
      <c r="B55" s="50"/>
      <c r="C55" s="50"/>
      <c r="D55" s="156">
        <v>-345.24699999996784</v>
      </c>
      <c r="E55" s="156">
        <v>1.0572875908110291E-11</v>
      </c>
      <c r="F55" s="156">
        <v>0</v>
      </c>
      <c r="G55" s="156">
        <v>0</v>
      </c>
      <c r="H55" s="156">
        <v>2.5011104298755527E-11</v>
      </c>
      <c r="I55" s="126">
        <v>-2.1827872842550278E-11</v>
      </c>
      <c r="J55" s="114">
        <v>-4.6838977141305804E-11</v>
      </c>
      <c r="K55" s="22"/>
    </row>
    <row r="56" spans="1:11" x14ac:dyDescent="0.2">
      <c r="A56" s="51" t="s">
        <v>184</v>
      </c>
      <c r="B56" s="51"/>
      <c r="C56" s="51"/>
      <c r="D56" s="134">
        <v>482.93300000001983</v>
      </c>
      <c r="E56" s="32">
        <v>503.87200000001559</v>
      </c>
      <c r="F56" s="32">
        <v>445.28700000000345</v>
      </c>
      <c r="G56" s="32">
        <v>460.72599999998556</v>
      </c>
      <c r="H56" s="32">
        <v>1346.6620000000275</v>
      </c>
      <c r="I56" s="119">
        <v>4297.6739999999809</v>
      </c>
      <c r="J56" s="32">
        <v>2951.0119999999533</v>
      </c>
      <c r="K56" s="22"/>
    </row>
    <row r="57" spans="1:11" ht="3" customHeight="1" x14ac:dyDescent="0.2">
      <c r="C57" s="34"/>
      <c r="D57" s="32"/>
      <c r="E57" s="22"/>
      <c r="F57" s="22"/>
      <c r="G57" s="22"/>
      <c r="H57" s="22"/>
      <c r="I57" s="118"/>
      <c r="J57" s="22"/>
      <c r="K57" s="22"/>
    </row>
    <row r="58" spans="1:11" x14ac:dyDescent="0.2">
      <c r="A58" s="35" t="s">
        <v>273</v>
      </c>
      <c r="B58" s="35"/>
      <c r="C58" s="108">
        <v>4</v>
      </c>
      <c r="D58" s="134">
        <v>1845.1100000000004</v>
      </c>
      <c r="E58" s="32">
        <v>287.77300000000105</v>
      </c>
      <c r="F58" s="32">
        <v>1100.1149999999907</v>
      </c>
      <c r="G58" s="32">
        <v>3580.1600000000035</v>
      </c>
      <c r="H58" s="32">
        <v>8099.2880000000005</v>
      </c>
      <c r="I58" s="119">
        <v>10143.866999999998</v>
      </c>
      <c r="J58" s="32">
        <v>2044.5789999999979</v>
      </c>
      <c r="K58" s="22"/>
    </row>
    <row r="59" spans="1:11" ht="3" customHeight="1" thickBot="1" x14ac:dyDescent="0.25">
      <c r="C59" s="34"/>
      <c r="D59" s="16"/>
      <c r="E59" s="83"/>
      <c r="F59" s="83"/>
      <c r="G59" s="83"/>
      <c r="H59" s="83"/>
      <c r="I59" s="118"/>
      <c r="J59" s="22"/>
      <c r="K59" s="22"/>
    </row>
    <row r="60" spans="1:11" ht="20.100000000000001" customHeight="1" thickBot="1" x14ac:dyDescent="0.25">
      <c r="A60" s="84" t="s">
        <v>56</v>
      </c>
      <c r="B60" s="84"/>
      <c r="C60" s="92"/>
      <c r="D60" s="95"/>
      <c r="E60" s="94"/>
      <c r="F60" s="94"/>
      <c r="G60" s="94"/>
      <c r="H60" s="94"/>
      <c r="I60" s="123"/>
      <c r="J60" s="89"/>
      <c r="K60" s="57"/>
    </row>
    <row r="61" spans="1:11" ht="3" customHeight="1" x14ac:dyDescent="0.2">
      <c r="C61" s="34"/>
      <c r="D61" s="16"/>
      <c r="E61" s="83"/>
      <c r="F61" s="83"/>
      <c r="G61" s="83"/>
      <c r="H61" s="83"/>
      <c r="I61" s="118"/>
      <c r="J61" s="22"/>
      <c r="K61" s="22"/>
    </row>
    <row r="62" spans="1:11" ht="11.45" customHeight="1" x14ac:dyDescent="0.2">
      <c r="A62" s="33" t="s">
        <v>24</v>
      </c>
      <c r="B62" s="33"/>
      <c r="C62" s="33"/>
      <c r="D62" s="135">
        <v>2047.1449999999677</v>
      </c>
      <c r="E62" s="45">
        <v>-120.30200000001059</v>
      </c>
      <c r="F62" s="45">
        <v>796.64400000000023</v>
      </c>
      <c r="G62" s="45">
        <v>3262.7090000000171</v>
      </c>
      <c r="H62" s="45">
        <v>5901.144999999975</v>
      </c>
      <c r="I62" s="120">
        <v>5536.7290000000212</v>
      </c>
      <c r="J62" s="64">
        <v>-364.41599999995378</v>
      </c>
      <c r="K62" s="25"/>
    </row>
    <row r="63" spans="1:11" ht="3" customHeight="1" x14ac:dyDescent="0.2">
      <c r="C63" s="34"/>
      <c r="D63" s="16"/>
      <c r="E63" s="83"/>
      <c r="F63" s="83"/>
      <c r="G63" s="83"/>
      <c r="H63" s="83"/>
      <c r="I63" s="118"/>
      <c r="J63" s="22"/>
      <c r="K63" s="22"/>
    </row>
    <row r="64" spans="1:11" x14ac:dyDescent="0.2">
      <c r="A64" s="34" t="s">
        <v>253</v>
      </c>
      <c r="C64" s="34"/>
      <c r="D64" s="16"/>
      <c r="E64" s="83"/>
      <c r="F64" s="83"/>
      <c r="G64" s="83"/>
      <c r="H64" s="83"/>
      <c r="I64" s="118"/>
      <c r="J64" s="22"/>
      <c r="K64" s="22"/>
    </row>
    <row r="65" spans="1:11" x14ac:dyDescent="0.2">
      <c r="A65" s="47" t="s">
        <v>44</v>
      </c>
      <c r="B65" s="47"/>
      <c r="C65" s="47"/>
      <c r="D65" s="136">
        <v>5188.4430000000002</v>
      </c>
      <c r="E65" s="133">
        <v>7549.2979999999989</v>
      </c>
      <c r="F65" s="133">
        <v>7567.6909999999989</v>
      </c>
      <c r="G65" s="133">
        <v>7595.9029999999984</v>
      </c>
      <c r="H65" s="133">
        <v>5992.6050000000005</v>
      </c>
      <c r="I65" s="118">
        <v>5816.1829999999991</v>
      </c>
      <c r="J65" s="32">
        <v>-176.42200000000139</v>
      </c>
      <c r="K65" s="22"/>
    </row>
    <row r="66" spans="1:11" x14ac:dyDescent="0.2">
      <c r="A66" s="34" t="s">
        <v>57</v>
      </c>
      <c r="C66" s="34"/>
      <c r="D66" s="136">
        <v>2088.0930000000008</v>
      </c>
      <c r="E66" s="133">
        <v>139.94799999999941</v>
      </c>
      <c r="F66" s="133">
        <v>171.84299999999985</v>
      </c>
      <c r="G66" s="133">
        <v>171.84299999999985</v>
      </c>
      <c r="H66" s="133">
        <v>76.973999999999251</v>
      </c>
      <c r="I66" s="118">
        <v>-329.73100000000068</v>
      </c>
      <c r="J66" s="32">
        <v>-406.70499999999993</v>
      </c>
      <c r="K66" s="22"/>
    </row>
    <row r="67" spans="1:11" x14ac:dyDescent="0.2">
      <c r="A67" s="41" t="s">
        <v>132</v>
      </c>
      <c r="B67" s="41"/>
      <c r="C67" s="41"/>
      <c r="D67" s="136">
        <v>93.759000000000015</v>
      </c>
      <c r="E67" s="133">
        <v>133.6200000000008</v>
      </c>
      <c r="F67" s="133">
        <v>135.71600000000035</v>
      </c>
      <c r="G67" s="133">
        <v>135.71600000000035</v>
      </c>
      <c r="H67" s="133">
        <v>1532.9250000000002</v>
      </c>
      <c r="I67" s="118">
        <v>1402.7249999999999</v>
      </c>
      <c r="J67" s="32">
        <v>-130.20000000000027</v>
      </c>
      <c r="K67" s="22"/>
    </row>
    <row r="68" spans="1:11" x14ac:dyDescent="0.2">
      <c r="A68" s="35" t="s">
        <v>58</v>
      </c>
      <c r="B68" s="35"/>
      <c r="C68" s="35"/>
      <c r="D68" s="16"/>
      <c r="E68" s="83"/>
      <c r="F68" s="83"/>
      <c r="G68" s="83"/>
      <c r="H68" s="83"/>
      <c r="I68" s="118"/>
      <c r="J68" s="22"/>
      <c r="K68" s="22"/>
    </row>
    <row r="69" spans="1:11" x14ac:dyDescent="0.2">
      <c r="A69" s="34" t="s">
        <v>28</v>
      </c>
      <c r="C69" s="34"/>
      <c r="D69" s="136">
        <v>1735.549</v>
      </c>
      <c r="E69" s="133">
        <v>489.29599999999999</v>
      </c>
      <c r="F69" s="133">
        <v>514.55499999999995</v>
      </c>
      <c r="G69" s="133">
        <v>514.55499999999995</v>
      </c>
      <c r="H69" s="133">
        <v>590.78200000000004</v>
      </c>
      <c r="I69" s="118">
        <v>499.25</v>
      </c>
      <c r="J69" s="32">
        <v>-91.532000000000039</v>
      </c>
      <c r="K69" s="22"/>
    </row>
    <row r="70" spans="1:11" x14ac:dyDescent="0.2">
      <c r="A70" s="34" t="s">
        <v>59</v>
      </c>
      <c r="C70" s="34"/>
      <c r="D70" s="136">
        <v>3907.6410000000001</v>
      </c>
      <c r="E70" s="133">
        <v>4037.924</v>
      </c>
      <c r="F70" s="133">
        <v>4027.0920000000001</v>
      </c>
      <c r="G70" s="133">
        <v>4027.0920000000001</v>
      </c>
      <c r="H70" s="133">
        <v>4004.74</v>
      </c>
      <c r="I70" s="118">
        <v>4235.0929999999998</v>
      </c>
      <c r="J70" s="32">
        <v>230.35300000000007</v>
      </c>
      <c r="K70" s="22"/>
    </row>
    <row r="71" spans="1:11" x14ac:dyDescent="0.2">
      <c r="A71" s="35" t="s">
        <v>60</v>
      </c>
      <c r="B71" s="35"/>
      <c r="C71" s="35"/>
      <c r="D71" s="136">
        <v>1727.1050000000005</v>
      </c>
      <c r="E71" s="32">
        <v>3295.6459999999988</v>
      </c>
      <c r="F71" s="32">
        <v>3333.6029999999992</v>
      </c>
      <c r="G71" s="32">
        <v>3361.8149999999987</v>
      </c>
      <c r="H71" s="32">
        <v>3006.982</v>
      </c>
      <c r="I71" s="119">
        <v>2154.833999999998</v>
      </c>
      <c r="J71" s="32">
        <v>-852.14800000000196</v>
      </c>
      <c r="K71" s="22"/>
    </row>
    <row r="72" spans="1:11" ht="3" customHeight="1" x14ac:dyDescent="0.2">
      <c r="C72" s="34"/>
      <c r="D72" s="16"/>
      <c r="E72" s="83"/>
      <c r="F72" s="83"/>
      <c r="G72" s="83"/>
      <c r="H72" s="83"/>
      <c r="I72" s="118"/>
      <c r="J72" s="22"/>
      <c r="K72" s="22"/>
    </row>
    <row r="73" spans="1:11" x14ac:dyDescent="0.2">
      <c r="A73" s="35" t="s">
        <v>61</v>
      </c>
      <c r="B73" s="35"/>
      <c r="C73" s="62">
        <v>4</v>
      </c>
      <c r="D73" s="134">
        <v>320.03999999996722</v>
      </c>
      <c r="E73" s="32">
        <v>-3415.9480000000094</v>
      </c>
      <c r="F73" s="32">
        <v>-2536.9589999999989</v>
      </c>
      <c r="G73" s="32">
        <v>-99.105999999981577</v>
      </c>
      <c r="H73" s="32">
        <v>2894.162999999975</v>
      </c>
      <c r="I73" s="119">
        <v>3381.8950000000232</v>
      </c>
      <c r="J73" s="32">
        <v>487.73200000004817</v>
      </c>
      <c r="K73" s="22"/>
    </row>
    <row r="74" spans="1:11" x14ac:dyDescent="0.2">
      <c r="C74" s="34"/>
      <c r="D74" s="34"/>
      <c r="E74" s="20"/>
      <c r="F74" s="20"/>
      <c r="G74" s="20"/>
      <c r="H74" s="20"/>
      <c r="I74" s="44"/>
      <c r="J74" s="22"/>
      <c r="K74" s="22"/>
    </row>
    <row r="76" spans="1:11" x14ac:dyDescent="0.2">
      <c r="A76" s="169" t="s">
        <v>204</v>
      </c>
    </row>
    <row r="77" spans="1:11" x14ac:dyDescent="0.2">
      <c r="A77" s="169" t="s">
        <v>205</v>
      </c>
    </row>
    <row r="78" spans="1:11" x14ac:dyDescent="0.2">
      <c r="A78" s="169" t="s">
        <v>206</v>
      </c>
    </row>
    <row r="79" spans="1:11" ht="45" x14ac:dyDescent="0.2">
      <c r="A79" s="169" t="s">
        <v>274</v>
      </c>
    </row>
    <row r="80" spans="1:11" x14ac:dyDescent="0.2">
      <c r="A80" s="171" t="s">
        <v>207</v>
      </c>
    </row>
  </sheetData>
  <mergeCells count="3">
    <mergeCell ref="E6:J6"/>
    <mergeCell ref="A2:J2"/>
    <mergeCell ref="A3:J3"/>
  </mergeCells>
  <phoneticPr fontId="0" type="noConversion"/>
  <pageMargins left="0.75" right="0.75" top="1" bottom="1" header="0.5" footer="0.5"/>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K70"/>
  <sheetViews>
    <sheetView showGridLines="0" zoomScaleNormal="100" workbookViewId="0"/>
  </sheetViews>
  <sheetFormatPr defaultRowHeight="11.25" x14ac:dyDescent="0.2"/>
  <cols>
    <col min="1" max="1" width="51.83203125" style="34" customWidth="1"/>
    <col min="2" max="2" width="9.83203125" style="34" customWidth="1"/>
    <col min="3" max="3" width="7.83203125" customWidth="1"/>
    <col min="4" max="11" width="9.83203125" customWidth="1"/>
  </cols>
  <sheetData>
    <row r="1" spans="1:11" ht="15" x14ac:dyDescent="0.25">
      <c r="A1" s="176" t="s">
        <v>238</v>
      </c>
    </row>
    <row r="2" spans="1:11" ht="12.6" customHeight="1" x14ac:dyDescent="0.2">
      <c r="A2" s="204" t="s">
        <v>218</v>
      </c>
      <c r="B2" s="204"/>
      <c r="C2" s="204"/>
      <c r="D2" s="204"/>
      <c r="E2" s="204"/>
      <c r="F2" s="204"/>
      <c r="G2" s="204"/>
      <c r="H2" s="204"/>
      <c r="I2" s="204"/>
      <c r="J2" s="204"/>
    </row>
    <row r="3" spans="1:11" x14ac:dyDescent="0.2">
      <c r="A3" s="199" t="s">
        <v>219</v>
      </c>
      <c r="B3" s="199"/>
      <c r="C3" s="199"/>
      <c r="D3" s="199"/>
      <c r="E3" s="199"/>
      <c r="F3" s="199"/>
      <c r="G3" s="199"/>
      <c r="H3" s="199"/>
      <c r="I3" s="199"/>
      <c r="J3" s="199"/>
    </row>
    <row r="4" spans="1:11" ht="3" customHeight="1" x14ac:dyDescent="0.2">
      <c r="C4" s="1"/>
      <c r="D4" s="1"/>
      <c r="E4" s="1"/>
      <c r="F4" s="1"/>
      <c r="G4" s="1"/>
      <c r="H4" s="1"/>
      <c r="I4" s="10"/>
    </row>
    <row r="5" spans="1:11" s="15" customFormat="1" ht="6.75" x14ac:dyDescent="0.15">
      <c r="A5" s="39"/>
      <c r="B5" s="39"/>
      <c r="C5" s="39"/>
      <c r="D5" s="14"/>
      <c r="E5" s="14"/>
      <c r="F5" s="14"/>
      <c r="G5" s="14"/>
      <c r="H5" s="14"/>
      <c r="I5" s="14"/>
      <c r="J5" s="27"/>
      <c r="K5" s="100"/>
    </row>
    <row r="6" spans="1:11" x14ac:dyDescent="0.2">
      <c r="A6" s="40"/>
      <c r="B6" s="40"/>
      <c r="C6" s="40"/>
      <c r="D6" s="11">
        <v>2020</v>
      </c>
      <c r="E6" s="203">
        <v>2021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34"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4" t="s">
        <v>0</v>
      </c>
      <c r="J9" s="30" t="s">
        <v>0</v>
      </c>
      <c r="K9" s="30"/>
    </row>
    <row r="10" spans="1:11" x14ac:dyDescent="0.2">
      <c r="A10" s="40"/>
      <c r="B10" s="40"/>
      <c r="C10" s="40"/>
      <c r="D10" s="6"/>
      <c r="E10" s="7" t="s">
        <v>3</v>
      </c>
      <c r="F10" s="7" t="s">
        <v>4</v>
      </c>
      <c r="G10" s="7" t="s">
        <v>5</v>
      </c>
      <c r="H10" s="7" t="s">
        <v>246</v>
      </c>
      <c r="I10" s="125" t="s">
        <v>247</v>
      </c>
      <c r="J10" s="31" t="s">
        <v>248</v>
      </c>
      <c r="K10" s="31"/>
    </row>
    <row r="11" spans="1:11" x14ac:dyDescent="0.2">
      <c r="A11" s="43" t="s">
        <v>29</v>
      </c>
      <c r="B11" s="43"/>
      <c r="C11" s="43"/>
      <c r="I11" s="127"/>
      <c r="J11" s="5"/>
      <c r="K11" s="5"/>
    </row>
    <row r="12" spans="1:11" s="5" customFormat="1" x14ac:dyDescent="0.2">
      <c r="A12" s="51" t="s">
        <v>30</v>
      </c>
      <c r="B12" s="51"/>
      <c r="C12" s="51"/>
      <c r="I12" s="119"/>
    </row>
    <row r="13" spans="1:11" x14ac:dyDescent="0.2">
      <c r="A13" s="43" t="s">
        <v>113</v>
      </c>
      <c r="B13" s="43"/>
      <c r="D13" s="136">
        <v>2346.0790000000002</v>
      </c>
      <c r="E13" s="133">
        <v>1802.173</v>
      </c>
      <c r="F13" s="133">
        <v>1801.077</v>
      </c>
      <c r="G13" s="133">
        <v>1946.3889999999999</v>
      </c>
      <c r="H13" s="133">
        <v>6798.0559999999996</v>
      </c>
      <c r="I13" s="118">
        <v>7112.64</v>
      </c>
      <c r="J13" s="22">
        <v>314.58400000000074</v>
      </c>
      <c r="K13" s="22"/>
    </row>
    <row r="14" spans="1:11" x14ac:dyDescent="0.2">
      <c r="A14" s="43" t="s">
        <v>102</v>
      </c>
      <c r="B14" s="43"/>
      <c r="C14" s="60"/>
      <c r="D14" s="136">
        <v>5259.3220000000001</v>
      </c>
      <c r="E14" s="133">
        <v>6106.9129999999996</v>
      </c>
      <c r="F14" s="133">
        <v>6134.6980000000003</v>
      </c>
      <c r="G14" s="133">
        <v>6133.1350000000002</v>
      </c>
      <c r="H14" s="133">
        <v>5713.5450000000001</v>
      </c>
      <c r="I14" s="118">
        <v>5620.9669999999996</v>
      </c>
      <c r="J14" s="22">
        <v>-92.578000000000429</v>
      </c>
      <c r="K14" s="22"/>
    </row>
    <row r="15" spans="1:11" x14ac:dyDescent="0.2">
      <c r="A15" s="43" t="s">
        <v>114</v>
      </c>
      <c r="B15" s="43"/>
      <c r="C15" s="60"/>
      <c r="D15" s="136">
        <v>25494.995999999999</v>
      </c>
      <c r="E15" s="133">
        <v>23281.608</v>
      </c>
      <c r="F15" s="133">
        <v>24427.892</v>
      </c>
      <c r="G15" s="133">
        <v>25609.212</v>
      </c>
      <c r="H15" s="133">
        <v>20997.781999999999</v>
      </c>
      <c r="I15" s="118">
        <v>19670.116000000002</v>
      </c>
      <c r="J15" s="22">
        <v>-1327.6659999999974</v>
      </c>
      <c r="K15" s="22"/>
    </row>
    <row r="16" spans="1:11" x14ac:dyDescent="0.2">
      <c r="A16" s="43" t="s">
        <v>62</v>
      </c>
      <c r="B16" s="43"/>
      <c r="C16" s="60">
        <v>11</v>
      </c>
      <c r="D16" s="136">
        <v>5922.8410000000003</v>
      </c>
      <c r="E16" s="133">
        <v>5346.6890000000003</v>
      </c>
      <c r="F16" s="133">
        <v>5081.7380000000003</v>
      </c>
      <c r="G16" s="133">
        <v>6058.7849999999999</v>
      </c>
      <c r="H16" s="133">
        <v>6982.9970000000003</v>
      </c>
      <c r="I16" s="118">
        <v>7480.3029999999999</v>
      </c>
      <c r="J16" s="22">
        <v>497.30599999999959</v>
      </c>
      <c r="K16" s="22"/>
    </row>
    <row r="17" spans="1:11" x14ac:dyDescent="0.2">
      <c r="A17" s="43" t="s">
        <v>121</v>
      </c>
      <c r="B17" s="43"/>
      <c r="C17" s="60"/>
      <c r="D17" s="136">
        <v>1843.76</v>
      </c>
      <c r="E17" s="133">
        <v>2032.8779999999999</v>
      </c>
      <c r="F17" s="133">
        <v>2032.8779999999999</v>
      </c>
      <c r="G17" s="133">
        <v>2032.8779999999999</v>
      </c>
      <c r="H17" s="133">
        <v>2405.335</v>
      </c>
      <c r="I17" s="118">
        <v>2776.326</v>
      </c>
      <c r="J17" s="22">
        <v>370.99099999999999</v>
      </c>
      <c r="K17" s="22"/>
    </row>
    <row r="18" spans="1:11" x14ac:dyDescent="0.2">
      <c r="A18" s="43" t="s">
        <v>66</v>
      </c>
      <c r="B18" s="43"/>
      <c r="C18" s="60"/>
      <c r="D18" s="134">
        <v>14.918000000000347</v>
      </c>
      <c r="E18" s="32">
        <v>15.159999999999229</v>
      </c>
      <c r="F18" s="32">
        <v>15.159999999999798</v>
      </c>
      <c r="G18" s="32">
        <v>15.159999999999798</v>
      </c>
      <c r="H18" s="32">
        <v>15.160000000000508</v>
      </c>
      <c r="I18" s="119">
        <v>8.7260000000002833</v>
      </c>
      <c r="J18" s="22">
        <v>-6.4340000000002249</v>
      </c>
      <c r="K18" s="22"/>
    </row>
    <row r="19" spans="1:11" s="5" customFormat="1" x14ac:dyDescent="0.2">
      <c r="A19" s="51" t="s">
        <v>67</v>
      </c>
      <c r="B19" s="51"/>
      <c r="C19" s="60"/>
      <c r="D19" s="16">
        <v>40881.915999999997</v>
      </c>
      <c r="E19" s="83">
        <v>38585.420999999995</v>
      </c>
      <c r="F19" s="83">
        <v>39493.442999999992</v>
      </c>
      <c r="G19" s="83">
        <v>41795.558999999987</v>
      </c>
      <c r="H19" s="83">
        <v>42912.875000000007</v>
      </c>
      <c r="I19" s="118">
        <v>42669.078000000001</v>
      </c>
      <c r="J19" s="22">
        <v>-243.79700000000594</v>
      </c>
      <c r="K19" s="22"/>
    </row>
    <row r="20" spans="1:11" x14ac:dyDescent="0.2">
      <c r="A20" s="43"/>
      <c r="B20" s="43"/>
      <c r="C20" s="60"/>
      <c r="D20" s="32"/>
      <c r="E20" s="22"/>
      <c r="F20" s="22"/>
      <c r="G20" s="22"/>
      <c r="H20" s="22"/>
      <c r="I20" s="119"/>
      <c r="J20" s="22"/>
      <c r="K20" s="22"/>
    </row>
    <row r="21" spans="1:11" s="5" customFormat="1" x14ac:dyDescent="0.2">
      <c r="A21" s="51" t="s">
        <v>31</v>
      </c>
      <c r="B21" s="51"/>
      <c r="C21" s="60"/>
      <c r="D21" s="136"/>
      <c r="E21" s="133"/>
      <c r="F21" s="133"/>
      <c r="G21" s="133"/>
      <c r="H21" s="133"/>
      <c r="I21" s="118"/>
      <c r="J21" s="22"/>
      <c r="K21" s="22"/>
    </row>
    <row r="22" spans="1:11" x14ac:dyDescent="0.2">
      <c r="A22" s="43" t="s">
        <v>185</v>
      </c>
      <c r="B22" s="43"/>
      <c r="C22" s="107">
        <v>12</v>
      </c>
      <c r="D22" s="136">
        <v>43543.824000000001</v>
      </c>
      <c r="E22" s="133">
        <v>43623.839</v>
      </c>
      <c r="F22" s="133">
        <v>43639.311999999998</v>
      </c>
      <c r="G22" s="133">
        <v>43639.311999999998</v>
      </c>
      <c r="H22" s="133">
        <v>44123.432999999997</v>
      </c>
      <c r="I22" s="118">
        <v>46015.14</v>
      </c>
      <c r="J22" s="22">
        <v>1891.7070000000022</v>
      </c>
      <c r="K22" s="22"/>
    </row>
    <row r="23" spans="1:11" x14ac:dyDescent="0.2">
      <c r="A23" s="50" t="s">
        <v>68</v>
      </c>
      <c r="B23" s="50"/>
      <c r="C23" s="107" t="s">
        <v>195</v>
      </c>
      <c r="D23" s="136">
        <v>101649.743</v>
      </c>
      <c r="E23" s="133">
        <v>106516.291</v>
      </c>
      <c r="F23" s="133">
        <v>106514.144</v>
      </c>
      <c r="G23" s="133">
        <v>106542.356</v>
      </c>
      <c r="H23" s="133">
        <v>106313.886</v>
      </c>
      <c r="I23" s="118">
        <v>105500.80899999999</v>
      </c>
      <c r="J23" s="22">
        <v>-813.07700000000477</v>
      </c>
      <c r="K23" s="22"/>
    </row>
    <row r="24" spans="1:11" x14ac:dyDescent="0.2">
      <c r="A24" s="56" t="s">
        <v>191</v>
      </c>
      <c r="B24" s="56"/>
      <c r="C24" s="60" t="s">
        <v>196</v>
      </c>
      <c r="D24" s="136">
        <v>2996.873</v>
      </c>
      <c r="E24" s="133">
        <v>2901.607</v>
      </c>
      <c r="F24" s="133">
        <v>2898.2170000000001</v>
      </c>
      <c r="G24" s="133">
        <v>2898.2170000000001</v>
      </c>
      <c r="H24" s="133">
        <v>2818.5169999999998</v>
      </c>
      <c r="I24" s="118">
        <v>2856.2840000000001</v>
      </c>
      <c r="J24" s="22">
        <v>37.76700000000028</v>
      </c>
      <c r="K24" s="22"/>
    </row>
    <row r="25" spans="1:11" x14ac:dyDescent="0.2">
      <c r="A25" s="43" t="s">
        <v>256</v>
      </c>
      <c r="B25" s="43"/>
      <c r="C25" s="60">
        <v>18</v>
      </c>
      <c r="D25" s="16">
        <v>1015.022</v>
      </c>
      <c r="E25" s="83">
        <v>0</v>
      </c>
      <c r="F25" s="83">
        <v>0</v>
      </c>
      <c r="G25" s="83">
        <v>0</v>
      </c>
      <c r="H25" s="83">
        <v>0</v>
      </c>
      <c r="I25" s="118">
        <v>1004.725</v>
      </c>
      <c r="J25" s="22">
        <v>1004.725</v>
      </c>
      <c r="K25" s="22"/>
    </row>
    <row r="26" spans="1:11" x14ac:dyDescent="0.2">
      <c r="A26" s="50" t="s">
        <v>112</v>
      </c>
      <c r="B26" s="50"/>
      <c r="C26" s="60">
        <v>19</v>
      </c>
      <c r="D26" s="136">
        <v>317.46800000000002</v>
      </c>
      <c r="E26" s="133">
        <v>321.21800000000002</v>
      </c>
      <c r="F26" s="133">
        <v>321.21800000000002</v>
      </c>
      <c r="G26" s="133">
        <v>321.21800000000002</v>
      </c>
      <c r="H26" s="133">
        <v>321.54300000000001</v>
      </c>
      <c r="I26" s="118">
        <v>263.73</v>
      </c>
      <c r="J26" s="22">
        <v>-57.812999999999988</v>
      </c>
      <c r="K26" s="22"/>
    </row>
    <row r="27" spans="1:11" x14ac:dyDescent="0.2">
      <c r="A27" s="61" t="s">
        <v>69</v>
      </c>
      <c r="B27" s="61"/>
      <c r="C27" s="60">
        <v>20</v>
      </c>
      <c r="D27" s="136"/>
      <c r="E27" s="133"/>
      <c r="F27" s="133"/>
      <c r="G27" s="133"/>
      <c r="H27" s="133"/>
      <c r="I27" s="118"/>
      <c r="J27" s="22"/>
      <c r="K27" s="22"/>
    </row>
    <row r="28" spans="1:11" x14ac:dyDescent="0.2">
      <c r="A28" s="61" t="s">
        <v>70</v>
      </c>
      <c r="B28" s="61"/>
      <c r="C28" s="60"/>
      <c r="D28" s="136">
        <v>1808.9349999999999</v>
      </c>
      <c r="E28" s="133">
        <v>2141.241</v>
      </c>
      <c r="F28" s="133">
        <v>2086.4160000000002</v>
      </c>
      <c r="G28" s="133">
        <v>2086.4160000000002</v>
      </c>
      <c r="H28" s="133">
        <v>1869.3050000000001</v>
      </c>
      <c r="I28" s="118">
        <v>1565.759</v>
      </c>
      <c r="J28" s="22">
        <v>-303.54600000000005</v>
      </c>
      <c r="K28" s="22"/>
    </row>
    <row r="29" spans="1:11" x14ac:dyDescent="0.2">
      <c r="A29" s="43" t="s">
        <v>71</v>
      </c>
      <c r="B29" s="43"/>
      <c r="C29" s="60"/>
      <c r="D29" s="136">
        <v>6433.3860000000004</v>
      </c>
      <c r="E29" s="133">
        <v>6573.3339999999998</v>
      </c>
      <c r="F29" s="133">
        <v>6605.2290000000003</v>
      </c>
      <c r="G29" s="133">
        <v>6605.2290000000003</v>
      </c>
      <c r="H29" s="133">
        <v>6510.36</v>
      </c>
      <c r="I29" s="118">
        <v>6103.6549999999997</v>
      </c>
      <c r="J29" s="22">
        <v>-406.70499999999993</v>
      </c>
      <c r="K29" s="22"/>
    </row>
    <row r="30" spans="1:11" x14ac:dyDescent="0.2">
      <c r="A30" s="43" t="s">
        <v>72</v>
      </c>
      <c r="B30" s="43"/>
      <c r="C30" s="60">
        <v>21</v>
      </c>
      <c r="D30" s="136">
        <v>1019.433</v>
      </c>
      <c r="E30" s="133">
        <v>1015.972</v>
      </c>
      <c r="F30" s="133">
        <v>1013.075</v>
      </c>
      <c r="G30" s="133">
        <v>1013.076</v>
      </c>
      <c r="H30" s="133">
        <v>998.23400000000004</v>
      </c>
      <c r="I30" s="118">
        <v>1096.7670000000001</v>
      </c>
      <c r="J30" s="22">
        <v>98.533000000000015</v>
      </c>
      <c r="K30" s="22"/>
    </row>
    <row r="31" spans="1:11" x14ac:dyDescent="0.2">
      <c r="A31" s="43" t="s">
        <v>171</v>
      </c>
      <c r="B31" s="43"/>
      <c r="C31" s="60">
        <v>22</v>
      </c>
      <c r="D31" s="136">
        <v>36.969000000000001</v>
      </c>
      <c r="E31" s="133">
        <v>32.969000000000001</v>
      </c>
      <c r="F31" s="133">
        <v>28.869</v>
      </c>
      <c r="G31" s="133">
        <v>28.869</v>
      </c>
      <c r="H31" s="133">
        <v>25.419</v>
      </c>
      <c r="I31" s="118">
        <v>112.08499999999999</v>
      </c>
      <c r="J31" s="22">
        <v>86.665999999999997</v>
      </c>
      <c r="K31" s="22"/>
    </row>
    <row r="32" spans="1:11" x14ac:dyDescent="0.2">
      <c r="A32" s="43" t="s">
        <v>63</v>
      </c>
      <c r="B32" s="43"/>
      <c r="C32" s="60">
        <v>23</v>
      </c>
      <c r="D32" s="134">
        <v>33.066000000000003</v>
      </c>
      <c r="E32" s="32">
        <v>51.445999999999998</v>
      </c>
      <c r="F32" s="32">
        <v>51.445999999999998</v>
      </c>
      <c r="G32" s="32">
        <v>51.445999999999998</v>
      </c>
      <c r="H32" s="32">
        <v>44.63</v>
      </c>
      <c r="I32" s="119">
        <v>27.541</v>
      </c>
      <c r="J32" s="22">
        <v>-17.089000000000002</v>
      </c>
      <c r="K32" s="22"/>
    </row>
    <row r="33" spans="1:11" s="5" customFormat="1" x14ac:dyDescent="0.2">
      <c r="A33" s="51" t="s">
        <v>73</v>
      </c>
      <c r="B33" s="51"/>
      <c r="C33" s="60"/>
      <c r="D33" s="32">
        <v>424.37799999999999</v>
      </c>
      <c r="E33" s="22">
        <v>499.166</v>
      </c>
      <c r="F33" s="22">
        <v>540.96600000000001</v>
      </c>
      <c r="G33" s="22">
        <v>540.96600000000001</v>
      </c>
      <c r="H33" s="22">
        <v>405.70400000000001</v>
      </c>
      <c r="I33" s="119">
        <v>522.66899999999998</v>
      </c>
      <c r="J33" s="22">
        <v>116.96499999999997</v>
      </c>
      <c r="K33" s="22"/>
    </row>
    <row r="34" spans="1:11" s="5" customFormat="1" x14ac:dyDescent="0.2">
      <c r="A34" s="51" t="s">
        <v>186</v>
      </c>
      <c r="B34" s="51"/>
      <c r="C34" s="60"/>
      <c r="D34" s="134">
        <v>159279.09699999998</v>
      </c>
      <c r="E34" s="22">
        <v>163677.08300000001</v>
      </c>
      <c r="F34" s="22">
        <v>163698.89199999999</v>
      </c>
      <c r="G34" s="22">
        <v>163727.10499999998</v>
      </c>
      <c r="H34" s="22">
        <v>163431.03099999996</v>
      </c>
      <c r="I34" s="119">
        <v>165069.16399999999</v>
      </c>
      <c r="J34" s="22">
        <v>1638.1330000000307</v>
      </c>
      <c r="K34" s="22"/>
    </row>
    <row r="35" spans="1:11" s="5" customFormat="1" ht="5.25" customHeight="1" x14ac:dyDescent="0.2">
      <c r="A35" s="51"/>
      <c r="B35" s="51"/>
      <c r="C35" s="60"/>
      <c r="D35" s="16"/>
      <c r="E35" s="83"/>
      <c r="F35" s="83"/>
      <c r="G35" s="83"/>
      <c r="H35" s="83"/>
      <c r="I35" s="118"/>
      <c r="J35" s="22"/>
      <c r="K35" s="22"/>
    </row>
    <row r="36" spans="1:11" x14ac:dyDescent="0.2">
      <c r="A36" s="43" t="s">
        <v>187</v>
      </c>
      <c r="B36" s="43"/>
      <c r="C36" s="60"/>
      <c r="D36" s="16">
        <v>200161.01299999998</v>
      </c>
      <c r="E36" s="83">
        <v>202262.50400000002</v>
      </c>
      <c r="F36" s="83">
        <v>203192.33499999999</v>
      </c>
      <c r="G36" s="83">
        <v>205522.66399999996</v>
      </c>
      <c r="H36" s="83">
        <v>206343.90599999996</v>
      </c>
      <c r="I36" s="118">
        <v>207738.242</v>
      </c>
      <c r="J36" s="22">
        <v>1394.3360000000393</v>
      </c>
      <c r="K36" s="22"/>
    </row>
    <row r="37" spans="1:11" x14ac:dyDescent="0.2">
      <c r="A37" s="43"/>
      <c r="B37" s="43"/>
      <c r="C37" s="60"/>
      <c r="D37" s="136"/>
      <c r="E37" s="133"/>
      <c r="F37" s="133"/>
      <c r="G37" s="133"/>
      <c r="H37" s="133"/>
      <c r="I37" s="118"/>
      <c r="J37" s="22"/>
      <c r="K37" s="22"/>
    </row>
    <row r="38" spans="1:11" x14ac:dyDescent="0.2">
      <c r="A38" s="43" t="s">
        <v>33</v>
      </c>
      <c r="B38" s="43"/>
      <c r="C38" s="60"/>
      <c r="D38" s="136"/>
      <c r="E38" s="133"/>
      <c r="F38" s="133"/>
      <c r="G38" s="133"/>
      <c r="H38" s="133"/>
      <c r="I38" s="118"/>
      <c r="J38" s="22"/>
      <c r="K38" s="22"/>
    </row>
    <row r="39" spans="1:11" x14ac:dyDescent="0.2">
      <c r="A39" s="43" t="s">
        <v>34</v>
      </c>
      <c r="B39" s="43"/>
      <c r="C39" s="60"/>
      <c r="D39" s="16">
        <v>11.711</v>
      </c>
      <c r="E39" s="83">
        <v>11.712</v>
      </c>
      <c r="F39" s="83">
        <v>11.712</v>
      </c>
      <c r="G39" s="83">
        <v>11.173999999999999</v>
      </c>
      <c r="H39" s="83">
        <v>11.173999999999999</v>
      </c>
      <c r="I39" s="118">
        <v>13.063000000000001</v>
      </c>
      <c r="J39" s="22">
        <v>1.8890000000000011</v>
      </c>
      <c r="K39" s="22"/>
    </row>
    <row r="40" spans="1:11" x14ac:dyDescent="0.2">
      <c r="A40" s="43" t="s">
        <v>35</v>
      </c>
      <c r="B40" s="43"/>
      <c r="C40" s="60"/>
      <c r="D40" s="136">
        <v>326.17200000000003</v>
      </c>
      <c r="E40" s="133">
        <v>308.84500000000003</v>
      </c>
      <c r="F40" s="133">
        <v>308.84500000000003</v>
      </c>
      <c r="G40" s="133">
        <v>308.84500000000003</v>
      </c>
      <c r="H40" s="133">
        <v>308.84500000000003</v>
      </c>
      <c r="I40" s="118">
        <v>308.846</v>
      </c>
      <c r="J40" s="22">
        <v>0</v>
      </c>
      <c r="K40" s="22"/>
    </row>
    <row r="41" spans="1:11" x14ac:dyDescent="0.2">
      <c r="A41" s="61" t="s">
        <v>36</v>
      </c>
      <c r="B41" s="61"/>
      <c r="C41" s="60">
        <v>24</v>
      </c>
      <c r="D41" s="136"/>
      <c r="E41" s="133"/>
      <c r="F41" s="133"/>
      <c r="G41" s="133"/>
      <c r="H41" s="133"/>
      <c r="I41" s="118"/>
      <c r="J41" s="22"/>
      <c r="K41" s="22"/>
    </row>
    <row r="42" spans="1:11" x14ac:dyDescent="0.2">
      <c r="A42" s="61" t="s">
        <v>181</v>
      </c>
      <c r="B42" s="61"/>
      <c r="C42" s="60"/>
      <c r="D42" s="136">
        <v>3500.3850000000002</v>
      </c>
      <c r="E42" s="133">
        <v>4086.1729999999998</v>
      </c>
      <c r="F42" s="133">
        <v>4087.8470000000002</v>
      </c>
      <c r="G42" s="133">
        <v>4087.8470000000002</v>
      </c>
      <c r="H42" s="133">
        <v>3416.4029999999998</v>
      </c>
      <c r="I42" s="118">
        <v>3474.366</v>
      </c>
      <c r="J42" s="22">
        <v>57.963000000000193</v>
      </c>
      <c r="K42" s="22"/>
    </row>
    <row r="43" spans="1:11" x14ac:dyDescent="0.2">
      <c r="A43" s="43" t="s">
        <v>257</v>
      </c>
      <c r="B43" s="43"/>
      <c r="C43" s="60"/>
      <c r="D43" s="136">
        <v>0</v>
      </c>
      <c r="E43" s="133">
        <v>0</v>
      </c>
      <c r="F43" s="133">
        <v>0</v>
      </c>
      <c r="G43" s="133">
        <v>0</v>
      </c>
      <c r="H43" s="133">
        <v>0</v>
      </c>
      <c r="I43" s="118">
        <v>348.47</v>
      </c>
      <c r="J43" s="22">
        <v>348.47</v>
      </c>
      <c r="K43" s="22"/>
    </row>
    <row r="44" spans="1:11" x14ac:dyDescent="0.2">
      <c r="A44" s="43" t="s">
        <v>182</v>
      </c>
      <c r="B44" s="43"/>
      <c r="C44" s="60"/>
      <c r="D44" s="136">
        <v>64710.935000000005</v>
      </c>
      <c r="E44" s="133">
        <v>66043.150999999998</v>
      </c>
      <c r="F44" s="133">
        <v>66080.017999999996</v>
      </c>
      <c r="G44" s="133">
        <v>65928.376999999993</v>
      </c>
      <c r="H44" s="133">
        <v>63313.656999999999</v>
      </c>
      <c r="I44" s="118">
        <v>61740.716999999997</v>
      </c>
      <c r="J44" s="22">
        <v>-1572.9400000000023</v>
      </c>
      <c r="K44" s="22"/>
    </row>
    <row r="45" spans="1:11" x14ac:dyDescent="0.2">
      <c r="A45" s="43" t="s">
        <v>170</v>
      </c>
      <c r="B45" s="43"/>
      <c r="C45" s="60">
        <v>25</v>
      </c>
      <c r="D45" s="136">
        <v>6920.3760000000002</v>
      </c>
      <c r="E45" s="133">
        <v>6730.9440000000004</v>
      </c>
      <c r="F45" s="133">
        <v>6779.9709999999995</v>
      </c>
      <c r="G45" s="133">
        <v>6782.8950000000004</v>
      </c>
      <c r="H45" s="133">
        <v>5606.6959999999999</v>
      </c>
      <c r="I45" s="118">
        <v>5602.4319999999998</v>
      </c>
      <c r="J45" s="22">
        <v>-4.2640000000001237</v>
      </c>
      <c r="K45" s="22"/>
    </row>
    <row r="46" spans="1:11" x14ac:dyDescent="0.2">
      <c r="A46" s="43" t="s">
        <v>74</v>
      </c>
      <c r="B46" s="43"/>
      <c r="C46" s="60">
        <v>26</v>
      </c>
      <c r="D46" s="134">
        <v>3981.0160000000001</v>
      </c>
      <c r="E46" s="32">
        <v>3980.86</v>
      </c>
      <c r="F46" s="32">
        <v>3971.413</v>
      </c>
      <c r="G46" s="32">
        <v>3971.413</v>
      </c>
      <c r="H46" s="32">
        <v>4033.6149999999998</v>
      </c>
      <c r="I46" s="119">
        <v>4343.21</v>
      </c>
      <c r="J46" s="22">
        <v>309.59500000000025</v>
      </c>
      <c r="K46" s="22"/>
    </row>
    <row r="47" spans="1:11" s="5" customFormat="1" x14ac:dyDescent="0.2">
      <c r="A47" s="51" t="s">
        <v>75</v>
      </c>
      <c r="B47" s="51"/>
      <c r="C47" s="60"/>
      <c r="D47" s="16">
        <v>9978.1090000000004</v>
      </c>
      <c r="E47" s="83">
        <v>9833.7360000000008</v>
      </c>
      <c r="F47" s="83">
        <v>9823.6990000000005</v>
      </c>
      <c r="G47" s="83">
        <v>9823.6679999999997</v>
      </c>
      <c r="H47" s="83">
        <v>10389.325999999999</v>
      </c>
      <c r="I47" s="118">
        <v>10020.733</v>
      </c>
      <c r="J47" s="22">
        <v>-368.59299999999894</v>
      </c>
      <c r="K47" s="22"/>
    </row>
    <row r="48" spans="1:11" x14ac:dyDescent="0.2">
      <c r="A48" s="43" t="s">
        <v>76</v>
      </c>
      <c r="B48" s="43"/>
      <c r="C48" s="175">
        <v>27</v>
      </c>
      <c r="D48" s="136">
        <v>8294.1189999999624</v>
      </c>
      <c r="E48" s="16">
        <v>8541.1200000000099</v>
      </c>
      <c r="F48" s="16">
        <v>8590.5249999999905</v>
      </c>
      <c r="G48" s="16">
        <v>8590.0949999999393</v>
      </c>
      <c r="H48" s="16">
        <v>8726.7119999999559</v>
      </c>
      <c r="I48" s="118">
        <v>9304.3479999999981</v>
      </c>
      <c r="J48" s="22">
        <v>577.63600000004226</v>
      </c>
      <c r="K48" s="22"/>
    </row>
    <row r="49" spans="1:11" s="4" customFormat="1" x14ac:dyDescent="0.2">
      <c r="A49" s="56" t="s">
        <v>37</v>
      </c>
      <c r="B49" s="42"/>
      <c r="C49" s="59"/>
      <c r="D49" s="16">
        <v>97722.822999999975</v>
      </c>
      <c r="E49" s="83">
        <v>99536.541000000012</v>
      </c>
      <c r="F49" s="83">
        <v>99654.03</v>
      </c>
      <c r="G49" s="83">
        <v>99504.313999999955</v>
      </c>
      <c r="H49" s="83">
        <v>95806.427999999956</v>
      </c>
      <c r="I49" s="118">
        <v>95156.184999999998</v>
      </c>
      <c r="J49" s="22">
        <v>-650.24299999995856</v>
      </c>
      <c r="K49" s="25"/>
    </row>
    <row r="50" spans="1:11" s="4" customFormat="1" ht="3" customHeight="1" x14ac:dyDescent="0.2">
      <c r="A50" s="42"/>
      <c r="B50" s="42"/>
      <c r="C50" s="60"/>
      <c r="D50" s="45"/>
      <c r="E50" s="18"/>
      <c r="F50" s="18"/>
      <c r="G50" s="18"/>
      <c r="H50" s="18"/>
      <c r="I50" s="120"/>
      <c r="J50" s="22"/>
      <c r="K50" s="22"/>
    </row>
    <row r="51" spans="1:11" s="4" customFormat="1" x14ac:dyDescent="0.2">
      <c r="A51" s="182" t="s">
        <v>77</v>
      </c>
      <c r="B51" s="51"/>
      <c r="C51" s="60"/>
      <c r="D51" s="135">
        <v>102438.19</v>
      </c>
      <c r="E51" s="135">
        <v>102725.963</v>
      </c>
      <c r="F51" s="135">
        <v>103538.30499999999</v>
      </c>
      <c r="G51" s="135">
        <v>106018.35</v>
      </c>
      <c r="H51" s="135">
        <v>110537.478</v>
      </c>
      <c r="I51" s="120">
        <v>112582.057</v>
      </c>
      <c r="J51" s="18">
        <v>2044.5789999999979</v>
      </c>
      <c r="K51" s="22"/>
    </row>
    <row r="52" spans="1:11" s="4" customFormat="1" x14ac:dyDescent="0.2">
      <c r="A52" s="50"/>
      <c r="B52" s="50"/>
      <c r="I52" s="194"/>
      <c r="K52" s="22"/>
    </row>
    <row r="53" spans="1:11" s="4" customFormat="1" x14ac:dyDescent="0.2">
      <c r="A53" s="50" t="s">
        <v>78</v>
      </c>
      <c r="B53" s="50"/>
      <c r="C53" s="60"/>
      <c r="D53" s="136"/>
      <c r="E53" s="133"/>
      <c r="F53" s="133"/>
      <c r="G53" s="133"/>
      <c r="H53" s="133"/>
      <c r="I53" s="118"/>
      <c r="J53" s="22"/>
      <c r="K53" s="22"/>
    </row>
    <row r="54" spans="1:11" s="4" customFormat="1" x14ac:dyDescent="0.2">
      <c r="A54" s="56" t="s">
        <v>79</v>
      </c>
      <c r="B54" s="56"/>
      <c r="C54" s="60"/>
      <c r="D54" s="135">
        <v>0</v>
      </c>
      <c r="E54" s="18">
        <v>0</v>
      </c>
      <c r="F54" s="18">
        <v>0</v>
      </c>
      <c r="G54" s="18">
        <v>0</v>
      </c>
      <c r="H54" s="18">
        <v>0</v>
      </c>
      <c r="I54" s="120">
        <v>0</v>
      </c>
      <c r="J54" s="22">
        <v>0</v>
      </c>
      <c r="K54" s="22"/>
    </row>
    <row r="55" spans="1:11" s="4" customFormat="1" x14ac:dyDescent="0.2">
      <c r="A55" s="56" t="s">
        <v>80</v>
      </c>
      <c r="B55" s="42"/>
      <c r="C55" s="60"/>
      <c r="D55" s="136">
        <v>27083.118999999999</v>
      </c>
      <c r="E55" s="83">
        <v>28580.849000000002</v>
      </c>
      <c r="F55" s="83">
        <v>29395.352999999999</v>
      </c>
      <c r="G55" s="83">
        <v>31859.073</v>
      </c>
      <c r="H55" s="83">
        <v>36952.831999999995</v>
      </c>
      <c r="I55" s="118">
        <v>34117.587</v>
      </c>
      <c r="J55" s="22">
        <v>-2835.2449999999953</v>
      </c>
      <c r="K55" s="25"/>
    </row>
    <row r="56" spans="1:11" s="4" customFormat="1" x14ac:dyDescent="0.2">
      <c r="A56" s="43" t="s">
        <v>81</v>
      </c>
      <c r="B56" s="42"/>
      <c r="C56" s="60"/>
      <c r="D56" s="16">
        <v>75355.070999999996</v>
      </c>
      <c r="E56" s="83">
        <v>74145.114000000001</v>
      </c>
      <c r="F56" s="83">
        <v>74142.95199999999</v>
      </c>
      <c r="G56" s="83">
        <v>74159.277000000002</v>
      </c>
      <c r="H56" s="83">
        <v>73584.646000000008</v>
      </c>
      <c r="I56" s="118">
        <v>78464.47</v>
      </c>
      <c r="J56" s="22">
        <v>4879.8239999999932</v>
      </c>
      <c r="K56" s="25"/>
    </row>
    <row r="57" spans="1:11" ht="12" thickBot="1" x14ac:dyDescent="0.25">
      <c r="A57" s="33" t="s">
        <v>38</v>
      </c>
      <c r="B57" s="43"/>
      <c r="C57" s="174">
        <v>4</v>
      </c>
      <c r="D57" s="18">
        <v>102438.19</v>
      </c>
      <c r="E57" s="18">
        <v>102725.963</v>
      </c>
      <c r="F57" s="18">
        <v>103538.30499999999</v>
      </c>
      <c r="G57" s="18">
        <v>106018.35</v>
      </c>
      <c r="H57" s="18">
        <v>110537.478</v>
      </c>
      <c r="I57" s="120">
        <v>112582.057</v>
      </c>
      <c r="J57" s="18">
        <v>2044.5789999999979</v>
      </c>
      <c r="K57" s="22"/>
    </row>
    <row r="58" spans="1:11" ht="20.100000000000001" customHeight="1" thickBot="1" x14ac:dyDescent="0.25">
      <c r="A58" s="87" t="s">
        <v>82</v>
      </c>
      <c r="B58" s="87"/>
      <c r="C58" s="88"/>
      <c r="D58" s="95"/>
      <c r="E58" s="94"/>
      <c r="F58" s="94"/>
      <c r="G58" s="94"/>
      <c r="H58" s="94"/>
      <c r="I58" s="123"/>
      <c r="J58" s="89"/>
      <c r="K58" s="57"/>
    </row>
    <row r="59" spans="1:11" ht="1.5" customHeight="1" x14ac:dyDescent="0.2">
      <c r="A59" s="43"/>
      <c r="B59" s="43"/>
      <c r="C59" s="43"/>
      <c r="D59" s="16"/>
      <c r="E59" s="83"/>
      <c r="F59" s="83"/>
      <c r="G59" s="83"/>
      <c r="H59" s="83"/>
      <c r="I59" s="118"/>
      <c r="J59" s="22"/>
      <c r="K59" s="22"/>
    </row>
    <row r="60" spans="1:11" hidden="1" x14ac:dyDescent="0.2">
      <c r="A60" s="51"/>
      <c r="B60" s="51"/>
      <c r="C60" s="51"/>
      <c r="D60" s="134"/>
      <c r="E60" s="32"/>
      <c r="F60" s="32"/>
      <c r="G60" s="32"/>
      <c r="H60" s="32"/>
      <c r="I60" s="119"/>
      <c r="J60" s="22"/>
      <c r="K60" s="22"/>
    </row>
    <row r="61" spans="1:11" ht="6" customHeight="1" x14ac:dyDescent="0.2">
      <c r="A61" s="51"/>
      <c r="B61" s="51"/>
      <c r="C61" s="51"/>
      <c r="D61" s="134"/>
      <c r="E61" s="32"/>
      <c r="F61" s="32"/>
      <c r="G61" s="32"/>
      <c r="H61" s="32"/>
      <c r="I61" s="119"/>
      <c r="J61" s="22"/>
      <c r="K61" s="22"/>
    </row>
    <row r="62" spans="1:11" x14ac:dyDescent="0.2">
      <c r="A62" s="43" t="s">
        <v>83</v>
      </c>
      <c r="B62" s="43"/>
      <c r="C62" s="43"/>
      <c r="D62" s="16">
        <v>-56840.906999999977</v>
      </c>
      <c r="E62" s="83">
        <v>-60951.120000000017</v>
      </c>
      <c r="F62" s="83">
        <v>-60160.587000000007</v>
      </c>
      <c r="G62" s="83">
        <v>-57708.754999999968</v>
      </c>
      <c r="H62" s="83">
        <v>-52893.552999999949</v>
      </c>
      <c r="I62" s="118">
        <v>-52487.106999999996</v>
      </c>
      <c r="J62" s="22">
        <v>406.44599999995262</v>
      </c>
      <c r="K62" s="22"/>
    </row>
    <row r="63" spans="1:11" x14ac:dyDescent="0.2">
      <c r="A63" s="51" t="s">
        <v>84</v>
      </c>
      <c r="B63" s="51"/>
      <c r="C63" s="43"/>
      <c r="D63" s="16">
        <v>56840.906999999977</v>
      </c>
      <c r="E63" s="83">
        <v>60951.120000000017</v>
      </c>
      <c r="F63" s="83">
        <v>60160.587000000007</v>
      </c>
      <c r="G63" s="83">
        <v>57708.754999999968</v>
      </c>
      <c r="H63" s="83">
        <v>52893.552999999949</v>
      </c>
      <c r="I63" s="118">
        <v>52487.106999999996</v>
      </c>
      <c r="J63" s="22">
        <v>-406.44599999995262</v>
      </c>
      <c r="K63" s="22"/>
    </row>
    <row r="64" spans="1:11" ht="5.25" customHeight="1" x14ac:dyDescent="0.2">
      <c r="A64" s="43"/>
      <c r="B64" s="43"/>
      <c r="C64" s="43"/>
      <c r="D64" s="136"/>
      <c r="E64" s="133">
        <v>0</v>
      </c>
      <c r="F64" s="133"/>
      <c r="G64" s="133"/>
      <c r="H64" s="133"/>
      <c r="I64" s="118"/>
      <c r="J64" s="22"/>
      <c r="K64" s="22"/>
    </row>
    <row r="65" spans="1:11" x14ac:dyDescent="0.2">
      <c r="A65" s="51" t="s">
        <v>85</v>
      </c>
      <c r="B65" s="51"/>
      <c r="C65" s="43"/>
      <c r="D65" s="136"/>
      <c r="E65" s="133"/>
      <c r="F65" s="133"/>
      <c r="G65" s="133"/>
      <c r="H65" s="133"/>
      <c r="I65" s="118"/>
      <c r="J65" s="22"/>
      <c r="K65" s="22"/>
    </row>
    <row r="66" spans="1:11" x14ac:dyDescent="0.2">
      <c r="A66" s="51" t="s">
        <v>86</v>
      </c>
      <c r="B66" s="51"/>
      <c r="C66" s="43"/>
      <c r="D66" s="136">
        <v>68549.203000000009</v>
      </c>
      <c r="E66" s="133">
        <v>70449.880999999994</v>
      </c>
      <c r="F66" s="133">
        <v>70488.422000000006</v>
      </c>
      <c r="G66" s="133">
        <v>70336.243000000002</v>
      </c>
      <c r="H66" s="133">
        <v>67050.078999999998</v>
      </c>
      <c r="I66" s="118">
        <v>65885.462</v>
      </c>
      <c r="J66" s="22">
        <v>-1164.6169999999984</v>
      </c>
      <c r="K66" s="22"/>
    </row>
    <row r="67" spans="1:11" x14ac:dyDescent="0.2">
      <c r="A67" s="51" t="s">
        <v>87</v>
      </c>
      <c r="B67" s="51"/>
      <c r="C67" s="51"/>
      <c r="D67" s="134">
        <v>33100.396999999997</v>
      </c>
      <c r="E67" s="32">
        <v>31190.694</v>
      </c>
      <c r="F67" s="32">
        <v>32363.667000000001</v>
      </c>
      <c r="G67" s="32">
        <v>33688.735999999997</v>
      </c>
      <c r="H67" s="32">
        <v>33509.383000000002</v>
      </c>
      <c r="I67" s="119">
        <v>32403.723000000002</v>
      </c>
      <c r="J67" s="22">
        <v>-1105.6599999999999</v>
      </c>
      <c r="K67" s="22"/>
    </row>
    <row r="68" spans="1:11" x14ac:dyDescent="0.2">
      <c r="A68" s="193" t="s">
        <v>85</v>
      </c>
      <c r="D68" s="20">
        <v>35448.806000000011</v>
      </c>
      <c r="E68" s="20">
        <v>39259.186999999991</v>
      </c>
      <c r="F68" s="20">
        <v>38124.755000000005</v>
      </c>
      <c r="G68" s="20">
        <v>36647.507000000005</v>
      </c>
      <c r="H68" s="20">
        <v>33540.695999999996</v>
      </c>
      <c r="I68" s="127">
        <v>33481.739000000001</v>
      </c>
      <c r="J68" s="20">
        <v>-58.956999999994878</v>
      </c>
    </row>
    <row r="69" spans="1:11" x14ac:dyDescent="0.2">
      <c r="A69" s="170" t="s">
        <v>258</v>
      </c>
      <c r="D69" s="20"/>
      <c r="E69" s="20"/>
      <c r="F69" s="20"/>
      <c r="G69" s="20"/>
      <c r="H69" s="20"/>
      <c r="I69" s="127"/>
      <c r="J69" s="20"/>
    </row>
    <row r="70" spans="1:11" x14ac:dyDescent="0.2">
      <c r="A70" s="171" t="s">
        <v>207</v>
      </c>
    </row>
  </sheetData>
  <mergeCells count="3">
    <mergeCell ref="E6:J6"/>
    <mergeCell ref="A2:J2"/>
    <mergeCell ref="A3:J3"/>
  </mergeCells>
  <phoneticPr fontId="0" type="noConversion"/>
  <pageMargins left="0.75" right="0.75" top="1" bottom="1" header="0.5" footer="0.5"/>
  <pageSetup paperSize="9"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E30"/>
  <sheetViews>
    <sheetView showGridLines="0" zoomScaleNormal="100" workbookViewId="0"/>
  </sheetViews>
  <sheetFormatPr defaultRowHeight="11.25" x14ac:dyDescent="0.2"/>
  <cols>
    <col min="1" max="1" width="50.83203125" customWidth="1"/>
    <col min="2" max="2" width="14.33203125" customWidth="1"/>
    <col min="3" max="3" width="12.6640625" bestFit="1" customWidth="1"/>
    <col min="4" max="4" width="17.83203125" customWidth="1"/>
  </cols>
  <sheetData>
    <row r="1" spans="1:4" ht="15" x14ac:dyDescent="0.25">
      <c r="A1" s="176" t="s">
        <v>239</v>
      </c>
    </row>
    <row r="2" spans="1:4" x14ac:dyDescent="0.2">
      <c r="A2" s="201" t="s">
        <v>217</v>
      </c>
      <c r="B2" s="201"/>
      <c r="C2" s="201"/>
      <c r="D2" s="201"/>
    </row>
    <row r="3" spans="1:4" ht="10.5" customHeight="1" x14ac:dyDescent="0.2">
      <c r="A3" s="205" t="s">
        <v>199</v>
      </c>
      <c r="B3" s="205"/>
      <c r="C3" s="205"/>
      <c r="D3" s="205"/>
    </row>
    <row r="4" spans="1:4" ht="4.5" customHeight="1" x14ac:dyDescent="0.2"/>
    <row r="5" spans="1:4" ht="33.75" x14ac:dyDescent="0.2">
      <c r="A5" s="72"/>
      <c r="B5" s="79" t="s">
        <v>149</v>
      </c>
      <c r="C5" s="80" t="s">
        <v>151</v>
      </c>
      <c r="D5" s="81" t="s">
        <v>144</v>
      </c>
    </row>
    <row r="6" spans="1:4" x14ac:dyDescent="0.2">
      <c r="A6" s="67"/>
      <c r="B6" s="82" t="s">
        <v>0</v>
      </c>
      <c r="C6" s="82" t="s">
        <v>0</v>
      </c>
      <c r="D6" s="82" t="s">
        <v>0</v>
      </c>
    </row>
    <row r="9" spans="1:4" x14ac:dyDescent="0.2">
      <c r="A9" s="5" t="s">
        <v>189</v>
      </c>
      <c r="B9" s="22">
        <v>74536.936000000016</v>
      </c>
      <c r="C9" s="22">
        <v>26056.143999999975</v>
      </c>
      <c r="D9" s="22">
        <v>100593.07999999999</v>
      </c>
    </row>
    <row r="10" spans="1:4" x14ac:dyDescent="0.2">
      <c r="A10" s="5" t="s">
        <v>192</v>
      </c>
      <c r="B10" s="20">
        <v>0</v>
      </c>
      <c r="C10" s="20">
        <v>-113.842</v>
      </c>
      <c r="D10" s="20">
        <v>-113.842</v>
      </c>
    </row>
    <row r="11" spans="1:4" x14ac:dyDescent="0.2">
      <c r="A11" t="s">
        <v>193</v>
      </c>
      <c r="B11" s="20">
        <v>0</v>
      </c>
      <c r="C11" s="20">
        <v>-231.405</v>
      </c>
      <c r="D11" s="20">
        <v>-231.405</v>
      </c>
    </row>
    <row r="12" spans="1:4" x14ac:dyDescent="0.2">
      <c r="A12" t="s">
        <v>194</v>
      </c>
      <c r="B12" s="153">
        <v>74536.936000000016</v>
      </c>
      <c r="C12" s="153">
        <v>25710.896999999975</v>
      </c>
      <c r="D12" s="153">
        <v>100247.83299999998</v>
      </c>
    </row>
    <row r="13" spans="1:4" s="103" customFormat="1" x14ac:dyDescent="0.2">
      <c r="A13" s="103" t="s">
        <v>172</v>
      </c>
      <c r="B13" s="20">
        <v>0</v>
      </c>
      <c r="C13" s="20">
        <v>1362.1769999999806</v>
      </c>
      <c r="D13" s="20">
        <v>1362.1769999999806</v>
      </c>
    </row>
    <row r="14" spans="1:4" x14ac:dyDescent="0.2">
      <c r="A14" t="s">
        <v>197</v>
      </c>
      <c r="B14" s="20">
        <v>850.36799999998766</v>
      </c>
      <c r="C14" s="20">
        <v>-367.43499999996783</v>
      </c>
      <c r="D14" s="20">
        <v>482.93300000001983</v>
      </c>
    </row>
    <row r="15" spans="1:4" x14ac:dyDescent="0.2">
      <c r="A15" s="3" t="s">
        <v>176</v>
      </c>
      <c r="B15" s="22">
        <v>850.36799999998766</v>
      </c>
      <c r="C15" s="22">
        <v>994.74200000001269</v>
      </c>
      <c r="D15" s="22">
        <v>1845.1100000000004</v>
      </c>
    </row>
    <row r="16" spans="1:4" ht="4.5" customHeight="1" x14ac:dyDescent="0.2">
      <c r="B16" s="22"/>
      <c r="C16" s="22"/>
      <c r="D16" s="22"/>
    </row>
    <row r="17" spans="1:5" x14ac:dyDescent="0.2">
      <c r="A17" s="5" t="s">
        <v>259</v>
      </c>
      <c r="B17" s="20">
        <v>-32.232999999999997</v>
      </c>
      <c r="C17" s="20">
        <v>377.48</v>
      </c>
      <c r="D17" s="20">
        <v>345.24700000000001</v>
      </c>
    </row>
    <row r="18" spans="1:5" ht="4.5" customHeight="1" x14ac:dyDescent="0.2">
      <c r="A18" s="143"/>
      <c r="B18" s="20"/>
      <c r="C18" s="20"/>
      <c r="D18" s="20"/>
      <c r="E18" s="83"/>
    </row>
    <row r="19" spans="1:5" ht="11.25" customHeight="1" x14ac:dyDescent="0.2">
      <c r="A19" s="195" t="s">
        <v>190</v>
      </c>
      <c r="B19" s="105">
        <v>75355.071000000011</v>
      </c>
      <c r="C19" s="105">
        <v>27083.118999999988</v>
      </c>
      <c r="D19" s="105">
        <v>102438.18999999999</v>
      </c>
      <c r="E19" s="83"/>
    </row>
    <row r="20" spans="1:5" ht="11.25" customHeight="1" x14ac:dyDescent="0.2">
      <c r="A20" s="10"/>
      <c r="B20" s="20"/>
      <c r="C20" s="20"/>
      <c r="D20" s="20"/>
      <c r="E20" s="83"/>
    </row>
    <row r="21" spans="1:5" x14ac:dyDescent="0.2">
      <c r="A21" s="65" t="s">
        <v>260</v>
      </c>
      <c r="B21" s="22">
        <v>75355.071000000011</v>
      </c>
      <c r="C21" s="22">
        <v>27083.118999999988</v>
      </c>
      <c r="D21" s="22">
        <v>102438.18999999999</v>
      </c>
      <c r="E21" s="65"/>
    </row>
    <row r="22" spans="1:5" ht="2.25" customHeight="1" x14ac:dyDescent="0.2">
      <c r="A22" s="65"/>
      <c r="B22" s="22"/>
      <c r="C22" s="22"/>
      <c r="D22" s="22"/>
      <c r="E22" s="65"/>
    </row>
    <row r="23" spans="1:5" x14ac:dyDescent="0.2">
      <c r="A23" s="10" t="s">
        <v>172</v>
      </c>
      <c r="B23" s="20">
        <v>0</v>
      </c>
      <c r="C23" s="20">
        <v>5846.1930000000175</v>
      </c>
      <c r="D23" s="20">
        <v>5846.1930000000175</v>
      </c>
      <c r="E23" s="65"/>
    </row>
    <row r="24" spans="1:5" x14ac:dyDescent="0.2">
      <c r="A24" s="65" t="s">
        <v>51</v>
      </c>
      <c r="B24" s="20">
        <v>3109.3990000000022</v>
      </c>
      <c r="C24" s="20">
        <v>1188.2749999999783</v>
      </c>
      <c r="D24" s="20">
        <v>4297.6739999999809</v>
      </c>
      <c r="E24" s="65"/>
    </row>
    <row r="25" spans="1:5" x14ac:dyDescent="0.2">
      <c r="A25" s="65" t="s">
        <v>176</v>
      </c>
      <c r="B25" s="22">
        <v>3109.3990000000022</v>
      </c>
      <c r="C25" s="22">
        <v>7034.4679999999953</v>
      </c>
      <c r="D25" s="22">
        <v>10143.866999999998</v>
      </c>
      <c r="E25" s="65"/>
    </row>
    <row r="26" spans="1:5" ht="3" customHeight="1" x14ac:dyDescent="0.2">
      <c r="A26" s="65"/>
      <c r="B26" s="20"/>
      <c r="C26" s="20"/>
      <c r="D26" s="20"/>
      <c r="E26" s="65"/>
    </row>
    <row r="27" spans="1:5" x14ac:dyDescent="0.2">
      <c r="A27" s="141" t="s">
        <v>261</v>
      </c>
      <c r="B27" s="105">
        <v>78464.470000000016</v>
      </c>
      <c r="C27" s="105">
        <v>34117.586999999985</v>
      </c>
      <c r="D27" s="105">
        <v>112582.05699999999</v>
      </c>
      <c r="E27" s="65"/>
    </row>
    <row r="28" spans="1:5" x14ac:dyDescent="0.2">
      <c r="B28" s="65"/>
      <c r="C28" s="65"/>
      <c r="D28" s="65"/>
      <c r="E28" s="65"/>
    </row>
    <row r="29" spans="1:5" x14ac:dyDescent="0.2">
      <c r="A29" s="170" t="s">
        <v>200</v>
      </c>
    </row>
    <row r="30" spans="1:5" x14ac:dyDescent="0.2">
      <c r="A30" s="171" t="s">
        <v>207</v>
      </c>
    </row>
  </sheetData>
  <mergeCells count="2">
    <mergeCell ref="A2:D2"/>
    <mergeCell ref="A3:D3"/>
  </mergeCells>
  <phoneticPr fontId="0" type="noConversion"/>
  <pageMargins left="0.75" right="0.75" top="1" bottom="1" header="0.5" footer="0.5"/>
  <pageSetup paperSize="9"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indexed="24"/>
    <pageSetUpPr fitToPage="1"/>
  </sheetPr>
  <dimension ref="A1:E17"/>
  <sheetViews>
    <sheetView showGridLines="0" workbookViewId="0">
      <selection activeCell="C6" sqref="C6"/>
    </sheetView>
  </sheetViews>
  <sheetFormatPr defaultRowHeight="11.25" x14ac:dyDescent="0.2"/>
  <cols>
    <col min="1" max="1" width="44.5" customWidth="1"/>
    <col min="2" max="3" width="14.33203125" customWidth="1"/>
    <col min="4" max="4" width="12.6640625" bestFit="1" customWidth="1"/>
    <col min="5" max="5" width="17.83203125" customWidth="1"/>
  </cols>
  <sheetData>
    <row r="1" spans="1:5" x14ac:dyDescent="0.2">
      <c r="A1" s="54" t="s">
        <v>157</v>
      </c>
      <c r="B1" s="9"/>
      <c r="D1" s="9"/>
      <c r="E1" s="9"/>
    </row>
    <row r="2" spans="1:5" x14ac:dyDescent="0.2">
      <c r="A2" s="4"/>
      <c r="B2" s="9"/>
      <c r="C2" s="4"/>
      <c r="D2" s="9"/>
      <c r="E2" s="9"/>
    </row>
    <row r="3" spans="1:5" ht="33.75" x14ac:dyDescent="0.2">
      <c r="A3" s="72"/>
      <c r="B3" s="73" t="s">
        <v>150</v>
      </c>
      <c r="C3" s="74" t="s">
        <v>149</v>
      </c>
      <c r="D3" s="74" t="s">
        <v>151</v>
      </c>
      <c r="E3" s="76" t="s">
        <v>144</v>
      </c>
    </row>
    <row r="4" spans="1:5" x14ac:dyDescent="0.2">
      <c r="A4" s="9"/>
      <c r="B4" s="77" t="s">
        <v>0</v>
      </c>
      <c r="C4" s="77" t="s">
        <v>0</v>
      </c>
      <c r="D4" s="77" t="s">
        <v>0</v>
      </c>
      <c r="E4" s="77" t="s">
        <v>0</v>
      </c>
    </row>
    <row r="5" spans="1:5" x14ac:dyDescent="0.2">
      <c r="A5" s="9"/>
      <c r="B5" s="9"/>
      <c r="C5" s="9"/>
      <c r="D5" s="9"/>
      <c r="E5" s="9"/>
    </row>
    <row r="6" spans="1:5" x14ac:dyDescent="0.2">
      <c r="A6" s="66" t="s">
        <v>163</v>
      </c>
      <c r="B6" s="70">
        <f>'App 1 Table 1.18'!D51</f>
        <v>102438.19</v>
      </c>
      <c r="C6" s="70" t="e">
        <f>'App 1 Table 1.18'!#REF!</f>
        <v>#REF!</v>
      </c>
      <c r="D6" s="70">
        <f>'App 1 Table 1.18'!D53</f>
        <v>0</v>
      </c>
      <c r="E6" s="70" t="e">
        <f>SUM(B6:D6)</f>
        <v>#REF!</v>
      </c>
    </row>
    <row r="7" spans="1:5" x14ac:dyDescent="0.2">
      <c r="A7" s="9"/>
      <c r="B7" s="70"/>
      <c r="C7" s="70"/>
      <c r="D7" s="70"/>
      <c r="E7" s="70"/>
    </row>
    <row r="8" spans="1:5" x14ac:dyDescent="0.2">
      <c r="A8" s="9" t="s">
        <v>145</v>
      </c>
      <c r="B8" s="70">
        <v>0</v>
      </c>
      <c r="C8" s="70">
        <v>0</v>
      </c>
      <c r="D8" s="70">
        <v>0</v>
      </c>
      <c r="E8" s="70">
        <v>0</v>
      </c>
    </row>
    <row r="9" spans="1:5" x14ac:dyDescent="0.2">
      <c r="A9" s="9"/>
      <c r="B9" s="70"/>
      <c r="C9" s="70"/>
      <c r="D9" s="70"/>
      <c r="E9" s="70"/>
    </row>
    <row r="10" spans="1:5" x14ac:dyDescent="0.2">
      <c r="A10" s="5" t="s">
        <v>146</v>
      </c>
      <c r="B10" s="70"/>
      <c r="C10" s="70"/>
      <c r="D10" s="70"/>
      <c r="E10" s="70"/>
    </row>
    <row r="11" spans="1:5" x14ac:dyDescent="0.2">
      <c r="A11" s="66" t="s">
        <v>147</v>
      </c>
      <c r="B11" s="70">
        <v>0</v>
      </c>
      <c r="C11" s="70">
        <v>0</v>
      </c>
      <c r="D11" s="70">
        <v>0</v>
      </c>
      <c r="E11" s="70">
        <f>SUM(B11:D11)</f>
        <v>0</v>
      </c>
    </row>
    <row r="12" spans="1:5" x14ac:dyDescent="0.2">
      <c r="A12" s="9" t="s">
        <v>134</v>
      </c>
      <c r="B12" s="70">
        <v>0</v>
      </c>
      <c r="C12" s="70">
        <v>0</v>
      </c>
      <c r="D12" s="70">
        <v>0</v>
      </c>
      <c r="E12" s="70">
        <f>SUM(B12:D12)</f>
        <v>0</v>
      </c>
    </row>
    <row r="13" spans="1:5" x14ac:dyDescent="0.2">
      <c r="A13" s="9" t="s">
        <v>27</v>
      </c>
      <c r="B13" s="70">
        <v>0</v>
      </c>
      <c r="C13" s="70">
        <v>0</v>
      </c>
      <c r="D13" s="70">
        <v>0</v>
      </c>
      <c r="E13" s="70">
        <f>SUM(B13:D13)</f>
        <v>0</v>
      </c>
    </row>
    <row r="14" spans="1:5" x14ac:dyDescent="0.2">
      <c r="A14" s="9"/>
      <c r="B14" s="70"/>
      <c r="C14" s="70"/>
      <c r="D14" s="70"/>
      <c r="E14" s="70"/>
    </row>
    <row r="15" spans="1:5" x14ac:dyDescent="0.2">
      <c r="A15" s="4" t="s">
        <v>164</v>
      </c>
      <c r="B15" s="71">
        <f>SUM(B6:B13)</f>
        <v>102438.19</v>
      </c>
      <c r="C15" s="71">
        <v>0</v>
      </c>
      <c r="D15" s="71">
        <v>0</v>
      </c>
      <c r="E15" s="71">
        <v>0</v>
      </c>
    </row>
    <row r="17" spans="2:5" x14ac:dyDescent="0.2">
      <c r="B17" s="69">
        <f>B15-'App 1 Table 1.18'!I51</f>
        <v>-10143.866999999998</v>
      </c>
      <c r="C17" s="69" t="e">
        <f>C15-'App 1 Table 1.18'!#REF!</f>
        <v>#REF!</v>
      </c>
      <c r="D17" s="69">
        <f>D15-'App 1 Table 1.18'!I53</f>
        <v>0</v>
      </c>
      <c r="E17" s="69">
        <f>E15-'App 1 Table 1.18'!I54</f>
        <v>0</v>
      </c>
    </row>
  </sheetData>
  <phoneticPr fontId="0"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K81"/>
  <sheetViews>
    <sheetView showGridLines="0" zoomScaleNormal="100" workbookViewId="0"/>
  </sheetViews>
  <sheetFormatPr defaultRowHeight="11.25" x14ac:dyDescent="0.2"/>
  <cols>
    <col min="1" max="1" width="51.83203125" style="34" customWidth="1"/>
    <col min="2" max="2" width="9.83203125" style="34" customWidth="1"/>
    <col min="3" max="3" width="5.83203125" bestFit="1" customWidth="1"/>
    <col min="4" max="4" width="11.6640625" bestFit="1" customWidth="1"/>
    <col min="5" max="11" width="9.83203125" customWidth="1"/>
  </cols>
  <sheetData>
    <row r="1" spans="1:11" ht="15" x14ac:dyDescent="0.25">
      <c r="A1" s="176" t="s">
        <v>240</v>
      </c>
    </row>
    <row r="2" spans="1:11" ht="12" customHeight="1" x14ac:dyDescent="0.2">
      <c r="A2" s="204" t="s">
        <v>218</v>
      </c>
      <c r="B2" s="204"/>
      <c r="C2" s="204"/>
      <c r="D2" s="204"/>
      <c r="E2" s="204"/>
      <c r="F2" s="204"/>
      <c r="G2" s="204"/>
      <c r="H2" s="204"/>
      <c r="I2" s="204"/>
      <c r="J2" s="204"/>
    </row>
    <row r="3" spans="1:11" x14ac:dyDescent="0.2">
      <c r="A3" s="199" t="s">
        <v>220</v>
      </c>
      <c r="B3" s="199"/>
      <c r="C3" s="199"/>
      <c r="D3" s="199"/>
      <c r="E3" s="199"/>
      <c r="F3" s="199"/>
      <c r="G3" s="199"/>
      <c r="H3" s="199"/>
      <c r="I3" s="199"/>
      <c r="J3" s="199"/>
    </row>
    <row r="4" spans="1:11" ht="3" customHeight="1" x14ac:dyDescent="0.2">
      <c r="C4" s="1"/>
      <c r="D4" s="1"/>
      <c r="E4" s="1"/>
      <c r="F4" s="1"/>
      <c r="G4" s="1"/>
      <c r="H4" s="1"/>
      <c r="I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0"/>
      <c r="C8" s="34"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4"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130</v>
      </c>
      <c r="B11" s="35"/>
      <c r="C11" s="40"/>
      <c r="D11" s="6"/>
      <c r="E11" s="7"/>
      <c r="F11" s="7"/>
      <c r="G11" s="7"/>
      <c r="H11" s="7"/>
      <c r="I11" s="8"/>
      <c r="J11" s="31"/>
      <c r="K11" s="31"/>
    </row>
    <row r="12" spans="1:11" ht="3" customHeight="1" x14ac:dyDescent="0.2">
      <c r="A12" s="40"/>
      <c r="B12" s="40"/>
      <c r="C12" s="40"/>
      <c r="D12" s="6"/>
      <c r="E12" s="7"/>
      <c r="F12" s="7"/>
      <c r="G12" s="7"/>
      <c r="H12" s="7"/>
      <c r="I12" s="8"/>
      <c r="J12" s="31"/>
      <c r="K12" s="31"/>
    </row>
    <row r="13" spans="1:11" x14ac:dyDescent="0.2">
      <c r="A13" s="51" t="s">
        <v>123</v>
      </c>
      <c r="B13" s="51"/>
      <c r="C13" s="51"/>
      <c r="D13" s="20"/>
      <c r="E13" s="20"/>
      <c r="F13" s="20"/>
      <c r="G13" s="20"/>
      <c r="H13" s="20"/>
      <c r="I13" s="21"/>
      <c r="J13" s="22"/>
      <c r="K13" s="22"/>
    </row>
    <row r="14" spans="1:11" x14ac:dyDescent="0.2">
      <c r="A14" s="43" t="s">
        <v>264</v>
      </c>
      <c r="B14" s="43"/>
      <c r="C14" s="43"/>
      <c r="D14" s="136">
        <v>8469.6820000000007</v>
      </c>
      <c r="E14" s="133">
        <v>8188.3519999999999</v>
      </c>
      <c r="F14" s="133">
        <v>8697.9380000000001</v>
      </c>
      <c r="G14" s="133">
        <v>8922.0409999999993</v>
      </c>
      <c r="H14" s="133">
        <v>9468.0919999999987</v>
      </c>
      <c r="I14" s="17">
        <v>9293.7639999999992</v>
      </c>
      <c r="J14" s="22">
        <v>-174.32799999999952</v>
      </c>
      <c r="K14" s="22"/>
    </row>
    <row r="15" spans="1:11" x14ac:dyDescent="0.2">
      <c r="A15" s="43" t="s">
        <v>40</v>
      </c>
      <c r="B15" s="43"/>
      <c r="C15" s="43"/>
      <c r="D15" s="136">
        <v>11824.679</v>
      </c>
      <c r="E15" s="133">
        <v>11563.968000000001</v>
      </c>
      <c r="F15" s="133">
        <v>11918.592000000001</v>
      </c>
      <c r="G15" s="133">
        <v>12194.502</v>
      </c>
      <c r="H15" s="133">
        <v>12434.022999999999</v>
      </c>
      <c r="I15" s="17">
        <v>12166.828</v>
      </c>
      <c r="J15" s="22">
        <v>-267.19499999999971</v>
      </c>
      <c r="K15" s="22"/>
    </row>
    <row r="16" spans="1:11" x14ac:dyDescent="0.2">
      <c r="A16" s="43" t="s">
        <v>265</v>
      </c>
      <c r="B16" s="43"/>
      <c r="C16" s="43"/>
      <c r="D16" s="136">
        <v>27977.842000000001</v>
      </c>
      <c r="E16" s="133">
        <v>29791.696</v>
      </c>
      <c r="F16" s="133">
        <v>29354.66</v>
      </c>
      <c r="G16" s="133">
        <v>28927.076999999997</v>
      </c>
      <c r="H16" s="133">
        <v>30230.845000000001</v>
      </c>
      <c r="I16" s="17">
        <v>29969.837</v>
      </c>
      <c r="J16" s="22">
        <v>-261.00800000000163</v>
      </c>
      <c r="K16" s="22"/>
    </row>
    <row r="17" spans="1:11" x14ac:dyDescent="0.2">
      <c r="A17" s="43" t="s">
        <v>89</v>
      </c>
      <c r="B17" s="43"/>
      <c r="C17" s="43"/>
      <c r="D17" s="136">
        <v>564.77599999999995</v>
      </c>
      <c r="E17" s="133">
        <v>659.44399999999996</v>
      </c>
      <c r="F17" s="133">
        <v>415.32</v>
      </c>
      <c r="G17" s="133">
        <v>415.32600000000002</v>
      </c>
      <c r="H17" s="133">
        <v>447.39699999999999</v>
      </c>
      <c r="I17" s="17">
        <v>466.024</v>
      </c>
      <c r="J17" s="22">
        <v>18.62700000000001</v>
      </c>
      <c r="K17" s="22"/>
    </row>
    <row r="18" spans="1:11" x14ac:dyDescent="0.2">
      <c r="A18" s="43" t="s">
        <v>90</v>
      </c>
      <c r="B18" s="43"/>
      <c r="C18" s="43"/>
      <c r="D18" s="136">
        <v>0</v>
      </c>
      <c r="E18" s="133">
        <v>0</v>
      </c>
      <c r="F18" s="133">
        <v>0</v>
      </c>
      <c r="G18" s="133">
        <v>0</v>
      </c>
      <c r="H18" s="133">
        <v>0</v>
      </c>
      <c r="I18" s="17">
        <v>0</v>
      </c>
      <c r="J18" s="22">
        <v>0</v>
      </c>
      <c r="K18" s="22"/>
    </row>
    <row r="19" spans="1:11" x14ac:dyDescent="0.2">
      <c r="A19" s="43" t="s">
        <v>27</v>
      </c>
      <c r="B19" s="43"/>
      <c r="C19" s="43"/>
      <c r="D19" s="136">
        <v>11965.006999999998</v>
      </c>
      <c r="E19" s="133">
        <v>11566.179</v>
      </c>
      <c r="F19" s="133">
        <v>12143.717999999997</v>
      </c>
      <c r="G19" s="133">
        <v>13243.442000000003</v>
      </c>
      <c r="H19" s="133">
        <v>13521.508999999989</v>
      </c>
      <c r="I19" s="17">
        <v>13900.956999999997</v>
      </c>
      <c r="J19" s="22">
        <v>379.4480000000076</v>
      </c>
      <c r="K19" s="22"/>
    </row>
    <row r="20" spans="1:11" s="5" customFormat="1" x14ac:dyDescent="0.2">
      <c r="A20" s="51" t="s">
        <v>124</v>
      </c>
      <c r="B20" s="51"/>
      <c r="C20" s="51"/>
      <c r="D20" s="134">
        <v>60801.985999999997</v>
      </c>
      <c r="E20" s="32">
        <v>61769.63900000001</v>
      </c>
      <c r="F20" s="32">
        <v>62530.228000000003</v>
      </c>
      <c r="G20" s="32">
        <v>63702.387999999999</v>
      </c>
      <c r="H20" s="32">
        <v>66101.86599999998</v>
      </c>
      <c r="I20" s="23">
        <v>65797.409999999989</v>
      </c>
      <c r="J20" s="22">
        <v>-304.45599999999104</v>
      </c>
      <c r="K20" s="22"/>
    </row>
    <row r="21" spans="1:11" ht="3" customHeight="1" x14ac:dyDescent="0.2">
      <c r="A21" s="43"/>
      <c r="B21" s="43"/>
      <c r="C21" s="43"/>
      <c r="D21" s="16"/>
      <c r="E21" s="83"/>
      <c r="F21" s="83"/>
      <c r="G21" s="83"/>
      <c r="H21" s="83"/>
      <c r="I21" s="17"/>
      <c r="J21" s="22"/>
      <c r="K21" s="22"/>
    </row>
    <row r="22" spans="1:11" x14ac:dyDescent="0.2">
      <c r="A22" s="51" t="s">
        <v>129</v>
      </c>
      <c r="B22" s="51"/>
      <c r="C22" s="51"/>
      <c r="D22" s="16"/>
      <c r="E22" s="83"/>
      <c r="F22" s="83"/>
      <c r="G22" s="83"/>
      <c r="H22" s="83"/>
      <c r="I22" s="17"/>
      <c r="J22" s="22"/>
      <c r="K22" s="22"/>
    </row>
    <row r="23" spans="1:11" x14ac:dyDescent="0.2">
      <c r="A23" s="43" t="s">
        <v>91</v>
      </c>
      <c r="B23" s="43"/>
      <c r="C23" s="43"/>
      <c r="D23" s="136">
        <v>-15440.947</v>
      </c>
      <c r="E23" s="133">
        <v>-16217.714</v>
      </c>
      <c r="F23" s="133">
        <v>-16391.175999999999</v>
      </c>
      <c r="G23" s="133">
        <v>-16428.039000000001</v>
      </c>
      <c r="H23" s="133">
        <v>-16465.760999999999</v>
      </c>
      <c r="I23" s="17">
        <v>-16176.620999999999</v>
      </c>
      <c r="J23" s="22">
        <v>289.13999999999942</v>
      </c>
      <c r="K23" s="22"/>
    </row>
    <row r="24" spans="1:11" x14ac:dyDescent="0.2">
      <c r="A24" s="43" t="s">
        <v>142</v>
      </c>
      <c r="B24" s="43"/>
      <c r="C24" s="43"/>
      <c r="D24" s="136">
        <v>-27761.823999999993</v>
      </c>
      <c r="E24" s="133">
        <v>-29359.345999999998</v>
      </c>
      <c r="F24" s="133">
        <v>-29042.440000000002</v>
      </c>
      <c r="G24" s="133">
        <v>-28600.641</v>
      </c>
      <c r="H24" s="133">
        <v>-28578.358</v>
      </c>
      <c r="I24" s="17">
        <v>-28894.795000000006</v>
      </c>
      <c r="J24" s="22">
        <v>-316.43700000000536</v>
      </c>
      <c r="K24" s="22"/>
    </row>
    <row r="25" spans="1:11" x14ac:dyDescent="0.2">
      <c r="A25" s="43" t="s">
        <v>42</v>
      </c>
      <c r="B25" s="43"/>
      <c r="C25" s="43"/>
      <c r="D25" s="136">
        <v>-1863.662</v>
      </c>
      <c r="E25" s="133">
        <v>-1641.8820000000001</v>
      </c>
      <c r="F25" s="133">
        <v>-1351.0260000000001</v>
      </c>
      <c r="G25" s="133">
        <v>-1375.1590000000001</v>
      </c>
      <c r="H25" s="133">
        <v>-1390.614</v>
      </c>
      <c r="I25" s="17">
        <v>-1688.124</v>
      </c>
      <c r="J25" s="22">
        <v>-297.51</v>
      </c>
      <c r="K25" s="22"/>
    </row>
    <row r="26" spans="1:11" x14ac:dyDescent="0.2">
      <c r="A26" s="43" t="s">
        <v>41</v>
      </c>
      <c r="B26" s="43"/>
      <c r="C26" s="43"/>
      <c r="D26" s="136">
        <v>-4809.5389999999998</v>
      </c>
      <c r="E26" s="133">
        <v>-5454.7939999999999</v>
      </c>
      <c r="F26" s="133">
        <v>-5574.0069999999996</v>
      </c>
      <c r="G26" s="133">
        <v>-5652.7340000000004</v>
      </c>
      <c r="H26" s="133">
        <v>-5764.0079999999998</v>
      </c>
      <c r="I26" s="17">
        <v>-5631.567</v>
      </c>
      <c r="J26" s="22">
        <v>132.4409999999998</v>
      </c>
      <c r="K26" s="22"/>
    </row>
    <row r="27" spans="1:11" x14ac:dyDescent="0.2">
      <c r="A27" s="43" t="s">
        <v>90</v>
      </c>
      <c r="B27" s="43"/>
      <c r="C27" s="43"/>
      <c r="D27" s="136">
        <v>0</v>
      </c>
      <c r="E27" s="133">
        <v>0</v>
      </c>
      <c r="F27" s="133">
        <v>0</v>
      </c>
      <c r="G27" s="133">
        <v>0</v>
      </c>
      <c r="H27" s="133">
        <v>0</v>
      </c>
      <c r="I27" s="17">
        <v>0</v>
      </c>
      <c r="J27" s="22">
        <v>0</v>
      </c>
      <c r="K27" s="22"/>
    </row>
    <row r="28" spans="1:11" x14ac:dyDescent="0.2">
      <c r="A28" s="43" t="s">
        <v>43</v>
      </c>
      <c r="B28" s="43"/>
      <c r="C28" s="43"/>
      <c r="D28" s="136">
        <v>-5255.7680000000037</v>
      </c>
      <c r="E28" s="133">
        <v>-5426.7450000000026</v>
      </c>
      <c r="F28" s="133">
        <v>-5406.6450000000041</v>
      </c>
      <c r="G28" s="133">
        <v>-5378.2459999999992</v>
      </c>
      <c r="H28" s="133">
        <v>-5867.6199999999953</v>
      </c>
      <c r="I28" s="17">
        <v>-5635.3050000000003</v>
      </c>
      <c r="J28" s="22">
        <v>232.31499999999505</v>
      </c>
      <c r="K28" s="22"/>
    </row>
    <row r="29" spans="1:11" s="5" customFormat="1" x14ac:dyDescent="0.2">
      <c r="A29" s="51" t="s">
        <v>126</v>
      </c>
      <c r="B29" s="51"/>
      <c r="C29" s="51"/>
      <c r="D29" s="134">
        <v>-55131.739999999991</v>
      </c>
      <c r="E29" s="32">
        <v>-58100.481</v>
      </c>
      <c r="F29" s="32">
        <v>-57765.294000000002</v>
      </c>
      <c r="G29" s="32">
        <v>-57434.819000000003</v>
      </c>
      <c r="H29" s="32">
        <v>-58066.360999999997</v>
      </c>
      <c r="I29" s="23">
        <v>-58026.412000000011</v>
      </c>
      <c r="J29" s="22">
        <v>39.948999999985972</v>
      </c>
      <c r="K29" s="22"/>
    </row>
    <row r="30" spans="1:11" ht="3" customHeight="1" x14ac:dyDescent="0.2">
      <c r="A30" s="43"/>
      <c r="B30" s="43"/>
      <c r="C30" s="43"/>
      <c r="D30" s="136"/>
      <c r="E30" s="22"/>
      <c r="F30" s="22"/>
      <c r="G30" s="22"/>
      <c r="H30" s="22"/>
      <c r="I30" s="17"/>
      <c r="J30" s="22"/>
      <c r="K30" s="22"/>
    </row>
    <row r="31" spans="1:11" s="24" customFormat="1" x14ac:dyDescent="0.2">
      <c r="A31" s="51" t="s">
        <v>92</v>
      </c>
      <c r="B31" s="51"/>
      <c r="C31" s="60">
        <v>28</v>
      </c>
      <c r="D31" s="134">
        <v>5670.2460000000065</v>
      </c>
      <c r="E31" s="32">
        <v>3669.1580000000104</v>
      </c>
      <c r="F31" s="32">
        <v>4764.9340000000011</v>
      </c>
      <c r="G31" s="32">
        <v>6267.5689999999959</v>
      </c>
      <c r="H31" s="32">
        <v>8035.5049999999828</v>
      </c>
      <c r="I31" s="23">
        <v>7770.9979999999778</v>
      </c>
      <c r="J31" s="22">
        <v>-264.50700000000506</v>
      </c>
      <c r="K31" s="22"/>
    </row>
    <row r="32" spans="1:11" s="24" customFormat="1" ht="3" customHeight="1" x14ac:dyDescent="0.2">
      <c r="A32" s="51"/>
      <c r="B32" s="51"/>
      <c r="C32" s="51"/>
      <c r="D32" s="136"/>
      <c r="E32" s="25"/>
      <c r="F32" s="25"/>
      <c r="G32" s="25"/>
      <c r="H32" s="25"/>
      <c r="I32" s="26"/>
      <c r="J32" s="25"/>
      <c r="K32" s="25"/>
    </row>
    <row r="33" spans="1:11" s="24" customFormat="1" x14ac:dyDescent="0.2">
      <c r="A33" s="51" t="s">
        <v>131</v>
      </c>
      <c r="B33" s="51"/>
      <c r="C33" s="51"/>
      <c r="D33" s="136"/>
      <c r="E33" s="25"/>
      <c r="F33" s="25"/>
      <c r="G33" s="25"/>
      <c r="H33" s="25"/>
      <c r="I33" s="26"/>
      <c r="J33" s="25"/>
      <c r="K33" s="25"/>
    </row>
    <row r="34" spans="1:11" ht="3" customHeight="1" x14ac:dyDescent="0.2">
      <c r="A34" s="43"/>
      <c r="B34" s="43"/>
      <c r="C34" s="43"/>
      <c r="D34" s="136"/>
      <c r="E34" s="83"/>
      <c r="F34" s="83"/>
      <c r="G34" s="83"/>
      <c r="H34" s="83"/>
      <c r="I34" s="17"/>
      <c r="J34" s="22"/>
      <c r="K34" s="22"/>
    </row>
    <row r="35" spans="1:11" x14ac:dyDescent="0.2">
      <c r="A35" s="51" t="s">
        <v>93</v>
      </c>
      <c r="B35" s="51"/>
      <c r="C35" s="43"/>
      <c r="D35" s="136"/>
      <c r="E35" s="3"/>
      <c r="F35" s="3"/>
      <c r="G35" s="3"/>
      <c r="H35" s="3"/>
      <c r="I35" s="2"/>
      <c r="J35" s="5"/>
      <c r="K35" s="5"/>
    </row>
    <row r="36" spans="1:11" x14ac:dyDescent="0.2">
      <c r="A36" s="43" t="s">
        <v>44</v>
      </c>
      <c r="B36" s="43"/>
      <c r="C36" s="43"/>
      <c r="D36" s="136">
        <v>-5188.4430000000002</v>
      </c>
      <c r="E36" s="133">
        <v>-7549.2979999999989</v>
      </c>
      <c r="F36" s="133">
        <v>-7567.6909999999989</v>
      </c>
      <c r="G36" s="133">
        <v>-7595.9029999999984</v>
      </c>
      <c r="H36" s="133">
        <v>-5992.6050000000005</v>
      </c>
      <c r="I36" s="17">
        <v>-5816.1829999999991</v>
      </c>
      <c r="J36" s="22">
        <v>176.42200000000139</v>
      </c>
      <c r="K36" s="22"/>
    </row>
    <row r="37" spans="1:11" x14ac:dyDescent="0.2">
      <c r="A37" s="43" t="s">
        <v>28</v>
      </c>
      <c r="B37" s="43"/>
      <c r="C37" s="43"/>
      <c r="D37" s="136">
        <v>1735.549</v>
      </c>
      <c r="E37" s="133">
        <v>489.29599999999999</v>
      </c>
      <c r="F37" s="133">
        <v>514.55499999999995</v>
      </c>
      <c r="G37" s="133">
        <v>514.55499999999995</v>
      </c>
      <c r="H37" s="133">
        <v>590.78200000000004</v>
      </c>
      <c r="I37" s="17">
        <v>499.25</v>
      </c>
      <c r="J37" s="22">
        <v>-91.532000000000039</v>
      </c>
      <c r="K37" s="22"/>
    </row>
    <row r="38" spans="1:11" s="5" customFormat="1" x14ac:dyDescent="0.2">
      <c r="A38" s="51" t="s">
        <v>94</v>
      </c>
      <c r="B38" s="51"/>
      <c r="C38" s="51"/>
      <c r="D38" s="134">
        <v>-3452.8940000000002</v>
      </c>
      <c r="E38" s="32">
        <v>-7060.0019999999986</v>
      </c>
      <c r="F38" s="32">
        <v>-7053.1359999999986</v>
      </c>
      <c r="G38" s="32">
        <v>-7081.3479999999981</v>
      </c>
      <c r="H38" s="32">
        <v>-5401.8230000000003</v>
      </c>
      <c r="I38" s="23">
        <v>-5316.9329999999991</v>
      </c>
      <c r="J38" s="22">
        <v>84.890000000001237</v>
      </c>
      <c r="K38" s="22"/>
    </row>
    <row r="39" spans="1:11" ht="3" customHeight="1" x14ac:dyDescent="0.2">
      <c r="A39" s="43"/>
      <c r="B39" s="43"/>
      <c r="C39" s="43"/>
      <c r="D39" s="136"/>
      <c r="E39" s="83"/>
      <c r="F39" s="83"/>
      <c r="G39" s="83"/>
      <c r="H39" s="83"/>
      <c r="I39" s="17"/>
      <c r="J39" s="22"/>
      <c r="K39" s="22"/>
    </row>
    <row r="40" spans="1:11" x14ac:dyDescent="0.2">
      <c r="A40" s="51" t="s">
        <v>95</v>
      </c>
      <c r="B40" s="51"/>
      <c r="C40" s="43"/>
      <c r="D40" s="136"/>
      <c r="E40" s="83"/>
      <c r="F40" s="83"/>
      <c r="G40" s="83"/>
      <c r="H40" s="83"/>
      <c r="I40" s="17"/>
      <c r="J40" s="22"/>
      <c r="K40" s="22"/>
    </row>
    <row r="41" spans="1:11" x14ac:dyDescent="0.2">
      <c r="A41" s="51" t="s">
        <v>123</v>
      </c>
      <c r="B41" s="51"/>
      <c r="C41" s="43"/>
      <c r="D41" s="136"/>
      <c r="E41" s="83"/>
      <c r="F41" s="83"/>
      <c r="G41" s="83"/>
      <c r="H41" s="83"/>
      <c r="I41" s="17"/>
      <c r="J41" s="22"/>
      <c r="K41" s="22"/>
    </row>
    <row r="42" spans="1:11" x14ac:dyDescent="0.2">
      <c r="A42" s="43" t="s">
        <v>96</v>
      </c>
      <c r="B42" s="43"/>
      <c r="C42" s="43"/>
      <c r="D42" s="136">
        <v>63.627000000000002</v>
      </c>
      <c r="E42" s="133">
        <v>10</v>
      </c>
      <c r="F42" s="133">
        <v>10</v>
      </c>
      <c r="G42" s="133">
        <v>10</v>
      </c>
      <c r="H42" s="133">
        <v>10</v>
      </c>
      <c r="I42" s="17">
        <v>13.898999999999999</v>
      </c>
      <c r="J42" s="22">
        <v>3.8989999999999991</v>
      </c>
      <c r="K42" s="22"/>
    </row>
    <row r="43" spans="1:11" x14ac:dyDescent="0.2">
      <c r="A43" s="43" t="s">
        <v>97</v>
      </c>
      <c r="B43" s="43"/>
      <c r="C43" s="43"/>
      <c r="D43" s="136">
        <v>12044.019</v>
      </c>
      <c r="E43" s="133">
        <v>7019.9380000000001</v>
      </c>
      <c r="F43" s="133">
        <v>7022.5280000000002</v>
      </c>
      <c r="G43" s="133">
        <v>7022.5280000000002</v>
      </c>
      <c r="H43" s="133">
        <v>7828.8110000000006</v>
      </c>
      <c r="I43" s="17">
        <v>12773.729000000001</v>
      </c>
      <c r="J43" s="22">
        <v>4944.9180000000006</v>
      </c>
      <c r="K43" s="22"/>
    </row>
    <row r="44" spans="1:11" x14ac:dyDescent="0.2">
      <c r="A44" s="51" t="s">
        <v>129</v>
      </c>
      <c r="B44" s="51"/>
      <c r="C44" s="43"/>
      <c r="D44" s="136"/>
      <c r="E44" s="83"/>
      <c r="F44" s="83"/>
      <c r="G44" s="83"/>
      <c r="H44" s="83"/>
      <c r="I44" s="17"/>
      <c r="J44" s="22"/>
      <c r="K44" s="22"/>
    </row>
    <row r="45" spans="1:11" x14ac:dyDescent="0.2">
      <c r="A45" s="43" t="s">
        <v>96</v>
      </c>
      <c r="B45" s="43"/>
      <c r="C45" s="43"/>
      <c r="D45" s="136">
        <v>-62.911999999999999</v>
      </c>
      <c r="E45" s="133">
        <v>-10</v>
      </c>
      <c r="F45" s="133">
        <v>-10</v>
      </c>
      <c r="G45" s="133">
        <v>-10</v>
      </c>
      <c r="H45" s="133">
        <v>-10</v>
      </c>
      <c r="I45" s="17">
        <v>-17.25</v>
      </c>
      <c r="J45" s="22">
        <v>-7.25</v>
      </c>
      <c r="K45" s="22"/>
    </row>
    <row r="46" spans="1:11" x14ac:dyDescent="0.2">
      <c r="A46" s="43" t="s">
        <v>97</v>
      </c>
      <c r="B46" s="43"/>
      <c r="C46" s="43"/>
      <c r="D46" s="136">
        <v>-14195.15</v>
      </c>
      <c r="E46" s="133">
        <v>-8051.616</v>
      </c>
      <c r="F46" s="133">
        <v>-8085.8180000000002</v>
      </c>
      <c r="G46" s="133">
        <v>-8085.8180000000002</v>
      </c>
      <c r="H46" s="133">
        <v>-9521.4050000000007</v>
      </c>
      <c r="I46" s="17">
        <v>-12615.941000000001</v>
      </c>
      <c r="J46" s="22">
        <v>-3094.5360000000001</v>
      </c>
      <c r="K46" s="22"/>
    </row>
    <row r="47" spans="1:11" s="5" customFormat="1" x14ac:dyDescent="0.2">
      <c r="A47" s="51" t="s">
        <v>98</v>
      </c>
      <c r="B47" s="51"/>
      <c r="C47" s="51"/>
      <c r="D47" s="134">
        <v>-2150.4159999999993</v>
      </c>
      <c r="E47" s="32">
        <v>-1031.6779999999999</v>
      </c>
      <c r="F47" s="32">
        <v>-1063.29</v>
      </c>
      <c r="G47" s="32">
        <v>-1063.29</v>
      </c>
      <c r="H47" s="32">
        <v>-1692.5940000000001</v>
      </c>
      <c r="I47" s="23">
        <v>154.4369999999999</v>
      </c>
      <c r="J47" s="22">
        <v>1847.0309999999999</v>
      </c>
      <c r="K47" s="22"/>
    </row>
    <row r="48" spans="1:11" ht="3" customHeight="1" x14ac:dyDescent="0.2">
      <c r="A48" s="43"/>
      <c r="B48" s="43"/>
      <c r="C48" s="43"/>
      <c r="D48" s="136"/>
      <c r="E48" s="22"/>
      <c r="F48" s="22"/>
      <c r="G48" s="22"/>
      <c r="H48" s="22"/>
      <c r="I48" s="17"/>
      <c r="J48" s="22"/>
      <c r="K48" s="22"/>
    </row>
    <row r="49" spans="1:11" s="24" customFormat="1" x14ac:dyDescent="0.2">
      <c r="A49" s="51" t="s">
        <v>99</v>
      </c>
      <c r="B49" s="51"/>
      <c r="C49" s="51"/>
      <c r="D49" s="134">
        <v>-5603.3099999999995</v>
      </c>
      <c r="E49" s="32">
        <v>-8091.6799999999985</v>
      </c>
      <c r="F49" s="32">
        <v>-8116.4259999999986</v>
      </c>
      <c r="G49" s="32">
        <v>-8144.6379999999981</v>
      </c>
      <c r="H49" s="32">
        <v>-7094.4170000000004</v>
      </c>
      <c r="I49" s="23">
        <v>-5162.4959999999992</v>
      </c>
      <c r="J49" s="22">
        <v>1931.9210000000012</v>
      </c>
      <c r="K49" s="22"/>
    </row>
    <row r="50" spans="1:11" ht="3" customHeight="1" x14ac:dyDescent="0.2">
      <c r="A50" s="43"/>
      <c r="B50" s="43"/>
      <c r="C50" s="43"/>
      <c r="D50" s="136"/>
      <c r="E50" s="83"/>
      <c r="F50" s="83"/>
      <c r="G50" s="83"/>
      <c r="H50" s="83"/>
      <c r="I50" s="17"/>
      <c r="J50" s="22"/>
      <c r="K50" s="22"/>
    </row>
    <row r="51" spans="1:11" x14ac:dyDescent="0.2">
      <c r="A51" s="51" t="s">
        <v>128</v>
      </c>
      <c r="B51" s="51"/>
      <c r="C51" s="51"/>
      <c r="D51" s="136"/>
      <c r="E51" s="83"/>
      <c r="F51" s="83"/>
      <c r="G51" s="83"/>
      <c r="H51" s="83"/>
      <c r="I51" s="17"/>
      <c r="J51" s="22"/>
      <c r="K51" s="22"/>
    </row>
    <row r="52" spans="1:11" ht="3" customHeight="1" x14ac:dyDescent="0.2">
      <c r="A52" s="43"/>
      <c r="B52" s="43"/>
      <c r="C52" s="43"/>
      <c r="D52" s="136"/>
      <c r="E52" s="83"/>
      <c r="F52" s="83"/>
      <c r="G52" s="83"/>
      <c r="H52" s="83"/>
      <c r="I52" s="17"/>
      <c r="J52" s="22"/>
      <c r="K52" s="22"/>
    </row>
    <row r="53" spans="1:11" x14ac:dyDescent="0.2">
      <c r="A53" s="51" t="s">
        <v>123</v>
      </c>
      <c r="B53" s="51"/>
      <c r="C53" s="51"/>
      <c r="D53" s="136"/>
      <c r="E53" s="83"/>
      <c r="F53" s="83"/>
      <c r="G53" s="83"/>
      <c r="H53" s="83"/>
      <c r="I53" s="17"/>
      <c r="J53" s="22"/>
      <c r="K53" s="22"/>
    </row>
    <row r="54" spans="1:11" x14ac:dyDescent="0.2">
      <c r="A54" s="43" t="s">
        <v>35</v>
      </c>
      <c r="B54" s="43"/>
      <c r="C54" s="43"/>
      <c r="D54" s="136">
        <v>0</v>
      </c>
      <c r="E54" s="133">
        <v>0</v>
      </c>
      <c r="F54" s="133">
        <v>0</v>
      </c>
      <c r="G54" s="133">
        <v>0</v>
      </c>
      <c r="H54" s="133">
        <v>0</v>
      </c>
      <c r="I54" s="17">
        <v>0</v>
      </c>
      <c r="J54" s="114">
        <v>0.35</v>
      </c>
      <c r="K54" s="22"/>
    </row>
    <row r="55" spans="1:11" x14ac:dyDescent="0.2">
      <c r="A55" s="43" t="s">
        <v>36</v>
      </c>
      <c r="B55" s="43"/>
      <c r="C55" s="43"/>
      <c r="D55" s="136">
        <v>20847.748</v>
      </c>
      <c r="E55" s="133">
        <v>23013.867999999999</v>
      </c>
      <c r="F55" s="133">
        <v>23000.239000000001</v>
      </c>
      <c r="G55" s="133">
        <v>22848.598000000002</v>
      </c>
      <c r="H55" s="133">
        <v>20439.925999999999</v>
      </c>
      <c r="I55" s="17">
        <v>29481.609</v>
      </c>
      <c r="J55" s="22">
        <v>9041.6830000000009</v>
      </c>
      <c r="K55" s="22"/>
    </row>
    <row r="56" spans="1:11" x14ac:dyDescent="0.2">
      <c r="A56" s="43" t="s">
        <v>100</v>
      </c>
      <c r="B56" s="43"/>
      <c r="C56" s="43"/>
      <c r="D56" s="136">
        <v>0</v>
      </c>
      <c r="E56" s="133">
        <v>0</v>
      </c>
      <c r="F56" s="133">
        <v>0</v>
      </c>
      <c r="G56" s="133">
        <v>0</v>
      </c>
      <c r="H56" s="133">
        <v>0</v>
      </c>
      <c r="I56" s="17">
        <v>0</v>
      </c>
      <c r="J56" s="22">
        <v>0</v>
      </c>
      <c r="K56" s="22"/>
    </row>
    <row r="57" spans="1:11" x14ac:dyDescent="0.2">
      <c r="A57" s="43" t="s">
        <v>101</v>
      </c>
      <c r="B57" s="43"/>
      <c r="C57" s="43"/>
      <c r="D57" s="136">
        <v>230.57599999999999</v>
      </c>
      <c r="E57" s="133">
        <v>19.63</v>
      </c>
      <c r="F57" s="133">
        <v>20.189</v>
      </c>
      <c r="G57" s="133">
        <v>21.751999999999999</v>
      </c>
      <c r="H57" s="133">
        <v>21.562000000000001</v>
      </c>
      <c r="I57" s="17">
        <v>231.78399999999999</v>
      </c>
      <c r="J57" s="22">
        <v>210.22199999999998</v>
      </c>
      <c r="K57" s="22"/>
    </row>
    <row r="58" spans="1:11" s="5" customFormat="1" x14ac:dyDescent="0.2">
      <c r="A58" s="51" t="s">
        <v>124</v>
      </c>
      <c r="B58" s="51"/>
      <c r="C58" s="51"/>
      <c r="D58" s="134">
        <v>21078.324000000001</v>
      </c>
      <c r="E58" s="32">
        <v>23033.498</v>
      </c>
      <c r="F58" s="32">
        <v>23020.428</v>
      </c>
      <c r="G58" s="32">
        <v>22870.350000000002</v>
      </c>
      <c r="H58" s="32">
        <v>20461.488000000001</v>
      </c>
      <c r="I58" s="23">
        <v>29713.742999999999</v>
      </c>
      <c r="J58" s="22">
        <v>9252.2549999999974</v>
      </c>
      <c r="K58" s="22"/>
    </row>
    <row r="59" spans="1:11" s="5" customFormat="1" ht="3" customHeight="1" x14ac:dyDescent="0.2">
      <c r="A59" s="51"/>
      <c r="B59" s="51"/>
      <c r="C59" s="51"/>
      <c r="D59" s="136"/>
      <c r="E59" s="22"/>
      <c r="F59" s="22"/>
      <c r="G59" s="22"/>
      <c r="H59" s="22"/>
      <c r="I59" s="23"/>
      <c r="J59" s="22"/>
      <c r="K59" s="22"/>
    </row>
    <row r="60" spans="1:11" s="5" customFormat="1" x14ac:dyDescent="0.2">
      <c r="A60" s="51" t="s">
        <v>129</v>
      </c>
      <c r="B60" s="51"/>
      <c r="C60" s="51"/>
      <c r="D60" s="136"/>
      <c r="E60" s="22"/>
      <c r="F60" s="22">
        <v>0</v>
      </c>
      <c r="G60" s="22">
        <v>0</v>
      </c>
      <c r="H60" s="22"/>
      <c r="I60" s="23"/>
      <c r="J60" s="22"/>
      <c r="K60" s="22"/>
    </row>
    <row r="61" spans="1:11" s="5" customFormat="1" x14ac:dyDescent="0.2">
      <c r="A61" s="50" t="s">
        <v>102</v>
      </c>
      <c r="B61" s="50"/>
      <c r="C61" s="50"/>
      <c r="D61" s="136">
        <v>-17.006</v>
      </c>
      <c r="E61" s="133">
        <v>-17.327000000000002</v>
      </c>
      <c r="F61" s="133">
        <v>-17.327000000000002</v>
      </c>
      <c r="G61" s="133">
        <v>-17.327000000000002</v>
      </c>
      <c r="H61" s="133">
        <v>-17.327000000000002</v>
      </c>
      <c r="I61" s="17">
        <v>-17.327000000000002</v>
      </c>
      <c r="J61" s="22">
        <v>0</v>
      </c>
      <c r="K61" s="22"/>
    </row>
    <row r="62" spans="1:11" s="5" customFormat="1" x14ac:dyDescent="0.2">
      <c r="A62" s="50" t="s">
        <v>103</v>
      </c>
      <c r="B62" s="50"/>
      <c r="C62" s="50"/>
      <c r="D62" s="136">
        <v>-18397.171999999999</v>
      </c>
      <c r="E62" s="133">
        <v>-20996.156999999999</v>
      </c>
      <c r="F62" s="133">
        <v>-20949.251</v>
      </c>
      <c r="G62" s="133">
        <v>-20949.251</v>
      </c>
      <c r="H62" s="133">
        <v>-20056.992999999999</v>
      </c>
      <c r="I62" s="17">
        <v>-30138.251</v>
      </c>
      <c r="J62" s="22">
        <v>-10081.258000000002</v>
      </c>
      <c r="K62" s="22"/>
    </row>
    <row r="63" spans="1:11" s="5" customFormat="1" x14ac:dyDescent="0.2">
      <c r="A63" s="50" t="s">
        <v>104</v>
      </c>
      <c r="B63" s="50"/>
      <c r="C63" s="50"/>
      <c r="D63" s="136">
        <v>0</v>
      </c>
      <c r="E63" s="133">
        <v>0</v>
      </c>
      <c r="F63" s="133">
        <v>0</v>
      </c>
      <c r="G63" s="133">
        <v>0</v>
      </c>
      <c r="H63" s="133">
        <v>0</v>
      </c>
      <c r="I63" s="17">
        <v>0</v>
      </c>
      <c r="J63" s="22">
        <v>0</v>
      </c>
      <c r="K63" s="22"/>
    </row>
    <row r="64" spans="1:11" s="5" customFormat="1" x14ac:dyDescent="0.2">
      <c r="A64" s="50" t="s">
        <v>105</v>
      </c>
      <c r="B64" s="50"/>
      <c r="C64" s="50"/>
      <c r="D64" s="136">
        <v>-447.5110000000177</v>
      </c>
      <c r="E64" s="133">
        <v>-420.96100000000172</v>
      </c>
      <c r="F64" s="133">
        <v>-408.75299999999191</v>
      </c>
      <c r="G64" s="133">
        <v>-408.75300000000794</v>
      </c>
      <c r="H64" s="133">
        <v>-393.15799999999888</v>
      </c>
      <c r="I64" s="17">
        <v>-560.08599999998762</v>
      </c>
      <c r="J64" s="22">
        <v>-166.92799999998874</v>
      </c>
      <c r="K64" s="22"/>
    </row>
    <row r="65" spans="1:11" s="5" customFormat="1" x14ac:dyDescent="0.2">
      <c r="A65" s="51" t="s">
        <v>126</v>
      </c>
      <c r="B65" s="51"/>
      <c r="C65" s="51"/>
      <c r="D65" s="134">
        <v>-18861.689000000017</v>
      </c>
      <c r="E65" s="32">
        <v>-21434.445000000003</v>
      </c>
      <c r="F65" s="32">
        <v>-21375.330999999995</v>
      </c>
      <c r="G65" s="32">
        <v>-21375.331000000009</v>
      </c>
      <c r="H65" s="32">
        <v>-20467.477999999999</v>
      </c>
      <c r="I65" s="23">
        <v>-30715.66399999999</v>
      </c>
      <c r="J65" s="22">
        <v>-10248.185999999991</v>
      </c>
      <c r="K65" s="22"/>
    </row>
    <row r="66" spans="1:11" s="5" customFormat="1" ht="3" customHeight="1" x14ac:dyDescent="0.2">
      <c r="A66" s="51"/>
      <c r="B66" s="51"/>
      <c r="C66" s="51"/>
      <c r="D66" s="136"/>
      <c r="E66" s="22"/>
      <c r="F66" s="22"/>
      <c r="G66" s="22"/>
      <c r="H66" s="22"/>
      <c r="I66" s="23"/>
      <c r="J66" s="22"/>
      <c r="K66" s="22"/>
    </row>
    <row r="67" spans="1:11" s="5" customFormat="1" x14ac:dyDescent="0.2">
      <c r="A67" s="51" t="s">
        <v>107</v>
      </c>
      <c r="B67" s="51"/>
      <c r="C67" s="51"/>
      <c r="D67" s="134">
        <v>2216.6349999999838</v>
      </c>
      <c r="E67" s="32">
        <v>1599.0529999999962</v>
      </c>
      <c r="F67" s="32">
        <v>1645.0970000000052</v>
      </c>
      <c r="G67" s="32">
        <v>1495.018999999993</v>
      </c>
      <c r="H67" s="32">
        <v>-5.9899999999979627</v>
      </c>
      <c r="I67" s="23">
        <v>-1001.9209999999912</v>
      </c>
      <c r="J67" s="22">
        <v>-995.93099999999322</v>
      </c>
      <c r="K67" s="22"/>
    </row>
    <row r="68" spans="1:11" s="5" customFormat="1" ht="3" customHeight="1" x14ac:dyDescent="0.2">
      <c r="A68" s="51"/>
      <c r="B68" s="51"/>
      <c r="C68" s="51"/>
      <c r="D68" s="136"/>
      <c r="E68" s="22"/>
      <c r="F68" s="22"/>
      <c r="G68" s="22"/>
      <c r="H68" s="22"/>
      <c r="I68" s="23"/>
      <c r="J68" s="22"/>
      <c r="K68" s="22"/>
    </row>
    <row r="69" spans="1:11" s="5" customFormat="1" x14ac:dyDescent="0.2">
      <c r="A69" s="42" t="s">
        <v>108</v>
      </c>
      <c r="B69" s="42"/>
      <c r="C69" s="42"/>
      <c r="D69" s="135">
        <v>2283.5709999999908</v>
      </c>
      <c r="E69" s="45">
        <v>-2823.4689999999919</v>
      </c>
      <c r="F69" s="45">
        <v>-1706.3949999999923</v>
      </c>
      <c r="G69" s="45">
        <v>-382.05000000000928</v>
      </c>
      <c r="H69" s="45">
        <v>935.09799999998449</v>
      </c>
      <c r="I69" s="19">
        <v>1606.5809999999874</v>
      </c>
      <c r="J69" s="25">
        <v>671.4830000000029</v>
      </c>
      <c r="K69" s="25"/>
    </row>
    <row r="70" spans="1:11" s="5" customFormat="1" x14ac:dyDescent="0.2">
      <c r="A70" s="50" t="s">
        <v>155</v>
      </c>
      <c r="B70" s="50"/>
      <c r="C70" s="50"/>
      <c r="D70" s="136">
        <v>8710.1880000000092</v>
      </c>
      <c r="E70" s="133">
        <v>10993.759000000004</v>
      </c>
      <c r="F70" s="133">
        <v>10993.759000000007</v>
      </c>
      <c r="G70" s="133">
        <v>10993.759000000007</v>
      </c>
      <c r="H70" s="133">
        <v>10993.759000000007</v>
      </c>
      <c r="I70" s="17">
        <v>10993.759</v>
      </c>
      <c r="J70" s="22">
        <v>0</v>
      </c>
      <c r="K70" s="22"/>
    </row>
    <row r="71" spans="1:11" x14ac:dyDescent="0.2">
      <c r="A71" s="50" t="s">
        <v>156</v>
      </c>
      <c r="B71" s="50"/>
      <c r="C71" s="60">
        <v>29</v>
      </c>
      <c r="D71" s="136">
        <v>10993.759</v>
      </c>
      <c r="E71" s="133">
        <v>8170.2900000000118</v>
      </c>
      <c r="F71" s="133">
        <v>9287.3640000000159</v>
      </c>
      <c r="G71" s="133">
        <v>10611.708999999999</v>
      </c>
      <c r="H71" s="133">
        <v>11928.856999999993</v>
      </c>
      <c r="I71" s="17">
        <v>12600.339999999987</v>
      </c>
      <c r="J71" s="22">
        <v>671.48299999999472</v>
      </c>
      <c r="K71" s="22"/>
    </row>
    <row r="72" spans="1:11" ht="3" customHeight="1" thickBot="1" x14ac:dyDescent="0.25">
      <c r="A72" s="50"/>
      <c r="B72" s="50"/>
      <c r="C72" s="50"/>
      <c r="D72" s="1"/>
      <c r="E72" s="3"/>
      <c r="F72" s="3"/>
      <c r="G72" s="3"/>
      <c r="H72" s="3"/>
      <c r="I72" s="2"/>
      <c r="J72" s="5"/>
      <c r="K72" s="5"/>
    </row>
    <row r="73" spans="1:11" ht="20.100000000000001" customHeight="1" thickBot="1" x14ac:dyDescent="0.25">
      <c r="A73" s="93" t="s">
        <v>56</v>
      </c>
      <c r="B73" s="93"/>
      <c r="C73" s="90"/>
      <c r="D73" s="99"/>
      <c r="E73" s="97"/>
      <c r="F73" s="97"/>
      <c r="G73" s="97"/>
      <c r="H73" s="97"/>
      <c r="I73" s="98"/>
      <c r="J73" s="91"/>
      <c r="K73" s="103"/>
    </row>
    <row r="74" spans="1:11" ht="3" customHeight="1" x14ac:dyDescent="0.2">
      <c r="A74" s="43"/>
      <c r="B74" s="43"/>
      <c r="C74" s="43"/>
      <c r="D74" s="1"/>
      <c r="E74" s="3"/>
      <c r="F74" s="3"/>
      <c r="G74" s="3"/>
      <c r="H74" s="3"/>
      <c r="I74" s="2"/>
      <c r="J74" s="5"/>
      <c r="K74" s="5"/>
    </row>
    <row r="75" spans="1:11" x14ac:dyDescent="0.2">
      <c r="A75" s="43" t="s">
        <v>45</v>
      </c>
      <c r="B75" s="43"/>
      <c r="C75" s="43"/>
      <c r="D75" s="136">
        <v>5670.2460000000065</v>
      </c>
      <c r="E75" s="133">
        <v>3669.1580000000104</v>
      </c>
      <c r="F75" s="133">
        <v>4764.9340000000011</v>
      </c>
      <c r="G75" s="133">
        <v>6267.5689999999959</v>
      </c>
      <c r="H75" s="133">
        <v>8035.5049999999828</v>
      </c>
      <c r="I75" s="17">
        <v>7770.9979999999778</v>
      </c>
      <c r="J75" s="22">
        <v>-264.50700000000506</v>
      </c>
      <c r="K75" s="22"/>
    </row>
    <row r="76" spans="1:11" x14ac:dyDescent="0.2">
      <c r="A76" s="43" t="s">
        <v>109</v>
      </c>
      <c r="B76" s="43"/>
      <c r="C76" s="43"/>
      <c r="D76" s="136">
        <v>-3452.8940000000002</v>
      </c>
      <c r="E76" s="133">
        <v>-7060.0019999999986</v>
      </c>
      <c r="F76" s="133">
        <v>-7053.1359999999986</v>
      </c>
      <c r="G76" s="133">
        <v>-7081.3479999999981</v>
      </c>
      <c r="H76" s="133">
        <v>-5401.8230000000003</v>
      </c>
      <c r="I76" s="17">
        <v>-5316.9329999999991</v>
      </c>
      <c r="J76" s="22">
        <v>84.890000000001237</v>
      </c>
      <c r="K76" s="22"/>
    </row>
    <row r="77" spans="1:11" x14ac:dyDescent="0.2">
      <c r="A77" s="42" t="s">
        <v>110</v>
      </c>
      <c r="B77" s="42"/>
      <c r="C77" s="60"/>
      <c r="D77" s="135">
        <v>2217.3520000000062</v>
      </c>
      <c r="E77" s="45">
        <v>-3390.8439999999882</v>
      </c>
      <c r="F77" s="45">
        <v>-2288.2019999999975</v>
      </c>
      <c r="G77" s="45">
        <v>-813.77900000000227</v>
      </c>
      <c r="H77" s="45">
        <v>2633.6819999999825</v>
      </c>
      <c r="I77" s="19">
        <v>2454.0649999999787</v>
      </c>
      <c r="J77" s="25">
        <v>-179.61700000000383</v>
      </c>
      <c r="K77" s="25"/>
    </row>
    <row r="78" spans="1:11" x14ac:dyDescent="0.2">
      <c r="A78" s="43"/>
      <c r="B78" s="43"/>
      <c r="C78" s="43"/>
      <c r="J78" s="5"/>
      <c r="K78" s="5"/>
    </row>
    <row r="79" spans="1:11" x14ac:dyDescent="0.2">
      <c r="A79" s="169" t="s">
        <v>204</v>
      </c>
    </row>
    <row r="80" spans="1:11" ht="45" x14ac:dyDescent="0.2">
      <c r="A80" s="169" t="s">
        <v>263</v>
      </c>
    </row>
    <row r="81" spans="1:1" x14ac:dyDescent="0.2">
      <c r="A81" s="171" t="s">
        <v>207</v>
      </c>
    </row>
  </sheetData>
  <mergeCells count="3">
    <mergeCell ref="E6:J6"/>
    <mergeCell ref="A2:J2"/>
    <mergeCell ref="A3:J3"/>
  </mergeCells>
  <phoneticPr fontId="0" type="noConversion"/>
  <pageMargins left="0.75" right="0.75" top="1" bottom="1" header="0.5" footer="0.5"/>
  <pageSetup paperSize="9" scale="9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
  <sheetViews>
    <sheetView workbookViewId="0"/>
  </sheetViews>
  <sheetFormatPr defaultRowHeight="11.25" x14ac:dyDescent="0.2"/>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
  <sheetViews>
    <sheetView workbookViewId="0"/>
  </sheetViews>
  <sheetFormatPr defaultRowHeight="11.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31"/>
  <sheetViews>
    <sheetView showGridLines="0" zoomScaleNormal="100" workbookViewId="0"/>
  </sheetViews>
  <sheetFormatPr defaultRowHeight="11.25" x14ac:dyDescent="0.2"/>
  <cols>
    <col min="1" max="1" width="40.83203125" customWidth="1"/>
    <col min="2" max="2" width="14.33203125" customWidth="1"/>
    <col min="3" max="3" width="17.83203125" customWidth="1"/>
    <col min="4" max="4" width="12.6640625" bestFit="1" customWidth="1"/>
    <col min="5" max="5" width="17.83203125" customWidth="1"/>
  </cols>
  <sheetData>
    <row r="1" spans="1:6" ht="15" x14ac:dyDescent="0.25">
      <c r="A1" s="176" t="s">
        <v>223</v>
      </c>
    </row>
    <row r="2" spans="1:6" x14ac:dyDescent="0.2">
      <c r="A2" s="201" t="s">
        <v>198</v>
      </c>
      <c r="B2" s="201"/>
      <c r="C2" s="201"/>
      <c r="D2" s="201"/>
      <c r="E2" s="201"/>
    </row>
    <row r="3" spans="1:6" ht="2.1" customHeight="1" x14ac:dyDescent="0.2">
      <c r="A3" s="4"/>
      <c r="B3" s="4"/>
      <c r="C3" s="9"/>
      <c r="D3" s="9"/>
      <c r="E3" s="9"/>
    </row>
    <row r="4" spans="1:6" x14ac:dyDescent="0.2">
      <c r="A4" s="202" t="s">
        <v>199</v>
      </c>
      <c r="B4" s="202"/>
      <c r="C4" s="202"/>
      <c r="D4" s="202"/>
      <c r="E4" s="202"/>
    </row>
    <row r="5" spans="1:6" ht="3" customHeight="1" x14ac:dyDescent="0.2"/>
    <row r="6" spans="1:6" ht="45" x14ac:dyDescent="0.2">
      <c r="A6" s="72"/>
      <c r="B6" s="79" t="s">
        <v>149</v>
      </c>
      <c r="C6" s="80" t="s">
        <v>152</v>
      </c>
      <c r="D6" s="80" t="s">
        <v>151</v>
      </c>
      <c r="E6" s="81" t="s">
        <v>144</v>
      </c>
    </row>
    <row r="7" spans="1:6" x14ac:dyDescent="0.2">
      <c r="A7" s="67"/>
      <c r="B7" s="82" t="s">
        <v>0</v>
      </c>
      <c r="C7" s="82" t="s">
        <v>0</v>
      </c>
      <c r="D7" s="82" t="s">
        <v>0</v>
      </c>
      <c r="E7" s="82" t="s">
        <v>0</v>
      </c>
    </row>
    <row r="10" spans="1:6" x14ac:dyDescent="0.2">
      <c r="A10" s="5" t="s">
        <v>189</v>
      </c>
      <c r="B10" s="22">
        <v>53530.649000000012</v>
      </c>
      <c r="C10" s="22">
        <v>40745.149999999994</v>
      </c>
      <c r="D10" s="22">
        <v>6317.2809999999963</v>
      </c>
      <c r="E10" s="22">
        <v>100593.08</v>
      </c>
    </row>
    <row r="11" spans="1:6" x14ac:dyDescent="0.2">
      <c r="A11" s="5" t="s">
        <v>192</v>
      </c>
      <c r="B11" s="57">
        <v>0</v>
      </c>
      <c r="C11" s="57">
        <v>0</v>
      </c>
      <c r="D11" s="57">
        <v>-1.722</v>
      </c>
      <c r="E11" s="57">
        <v>-1.722</v>
      </c>
    </row>
    <row r="12" spans="1:6" x14ac:dyDescent="0.2">
      <c r="A12" t="s">
        <v>193</v>
      </c>
      <c r="B12" s="106">
        <v>0</v>
      </c>
      <c r="C12" s="106">
        <v>0</v>
      </c>
      <c r="D12" s="106">
        <v>-237.428</v>
      </c>
      <c r="E12" s="106">
        <v>-237.428</v>
      </c>
    </row>
    <row r="13" spans="1:6" x14ac:dyDescent="0.2">
      <c r="A13" t="s">
        <v>194</v>
      </c>
      <c r="B13" s="106">
        <v>53530.649000000012</v>
      </c>
      <c r="C13" s="106">
        <v>40745.149999999994</v>
      </c>
      <c r="D13" s="106">
        <v>6078.1309999999967</v>
      </c>
      <c r="E13" s="106">
        <v>100353.93000000001</v>
      </c>
    </row>
    <row r="14" spans="1:6" x14ac:dyDescent="0.2">
      <c r="A14" t="s">
        <v>172</v>
      </c>
      <c r="B14" s="106">
        <v>0</v>
      </c>
      <c r="C14" s="106">
        <v>0</v>
      </c>
      <c r="D14" s="106">
        <v>1472.0079999999925</v>
      </c>
      <c r="E14" s="106">
        <v>1472.0079999999925</v>
      </c>
    </row>
    <row r="15" spans="1:6" x14ac:dyDescent="0.2">
      <c r="A15" s="5" t="s">
        <v>197</v>
      </c>
      <c r="B15" s="57">
        <v>391.7960000000021</v>
      </c>
      <c r="C15" s="57">
        <v>216.65700000000652</v>
      </c>
      <c r="D15" s="57">
        <v>-235.351</v>
      </c>
      <c r="E15" s="57">
        <v>373.10200000000862</v>
      </c>
      <c r="F15" s="111"/>
    </row>
    <row r="16" spans="1:6" x14ac:dyDescent="0.2">
      <c r="B16" s="106"/>
      <c r="C16" s="106"/>
      <c r="D16" s="106"/>
      <c r="E16" s="106"/>
    </row>
    <row r="17" spans="1:5" x14ac:dyDescent="0.2">
      <c r="A17" t="s">
        <v>176</v>
      </c>
      <c r="B17" s="106">
        <v>391.7960000000021</v>
      </c>
      <c r="C17" s="106">
        <v>216.65700000000652</v>
      </c>
      <c r="D17" s="106">
        <v>1236.6569999999924</v>
      </c>
      <c r="E17" s="106">
        <v>1845.110000000001</v>
      </c>
    </row>
    <row r="18" spans="1:5" x14ac:dyDescent="0.2">
      <c r="B18" s="106"/>
      <c r="C18" s="106"/>
      <c r="D18" s="106"/>
      <c r="E18" s="106"/>
    </row>
    <row r="19" spans="1:5" x14ac:dyDescent="0.2">
      <c r="A19" t="s">
        <v>259</v>
      </c>
      <c r="B19" s="106">
        <v>-33.274000000000001</v>
      </c>
      <c r="C19" s="106">
        <v>0</v>
      </c>
      <c r="D19" s="106">
        <v>272.42399999999998</v>
      </c>
      <c r="E19" s="106">
        <v>239.14999999999998</v>
      </c>
    </row>
    <row r="20" spans="1:5" ht="4.5" customHeight="1" x14ac:dyDescent="0.2">
      <c r="B20" s="106"/>
      <c r="C20" s="106"/>
      <c r="D20" s="106"/>
      <c r="E20" s="106"/>
    </row>
    <row r="21" spans="1:5" x14ac:dyDescent="0.2">
      <c r="A21" s="4" t="s">
        <v>190</v>
      </c>
      <c r="B21" s="105">
        <v>53889.171000000017</v>
      </c>
      <c r="C21" s="105">
        <v>40961.807000000001</v>
      </c>
      <c r="D21" s="105">
        <v>7587.2119999999895</v>
      </c>
      <c r="E21" s="105">
        <v>102438.19</v>
      </c>
    </row>
    <row r="22" spans="1:5" x14ac:dyDescent="0.2">
      <c r="B22" s="83"/>
      <c r="C22" s="83"/>
      <c r="D22" s="83"/>
      <c r="E22" s="83"/>
    </row>
    <row r="23" spans="1:5" x14ac:dyDescent="0.2">
      <c r="A23" s="10" t="s">
        <v>260</v>
      </c>
      <c r="B23" s="22">
        <v>53889.171000000017</v>
      </c>
      <c r="C23" s="22">
        <v>40961.807000000001</v>
      </c>
      <c r="D23" s="22">
        <v>7587.2119999999895</v>
      </c>
      <c r="E23" s="22">
        <v>102438.19</v>
      </c>
    </row>
    <row r="24" spans="1:5" x14ac:dyDescent="0.2">
      <c r="A24" s="143" t="s">
        <v>172</v>
      </c>
      <c r="B24" s="57">
        <v>0</v>
      </c>
      <c r="C24" s="57">
        <v>0</v>
      </c>
      <c r="D24" s="83">
        <v>5623.4400000000069</v>
      </c>
      <c r="E24" s="83">
        <v>5623.4400000000069</v>
      </c>
    </row>
    <row r="25" spans="1:5" ht="12.75" customHeight="1" x14ac:dyDescent="0.2">
      <c r="A25" s="10" t="s">
        <v>51</v>
      </c>
      <c r="B25" s="57">
        <v>1813.0860000000011</v>
      </c>
      <c r="C25" s="57">
        <v>1619.523000000001</v>
      </c>
      <c r="D25" s="57">
        <v>1087.81799999999</v>
      </c>
      <c r="E25" s="57">
        <v>4520.4269999999924</v>
      </c>
    </row>
    <row r="26" spans="1:5" ht="4.5" customHeight="1" x14ac:dyDescent="0.2"/>
    <row r="27" spans="1:5" x14ac:dyDescent="0.2">
      <c r="A27" t="s">
        <v>176</v>
      </c>
      <c r="B27" s="22">
        <v>1813.0860000000011</v>
      </c>
      <c r="C27" s="22">
        <v>1619.523000000001</v>
      </c>
      <c r="D27" s="22">
        <v>6711.2579999999971</v>
      </c>
      <c r="E27" s="22">
        <v>10143.866999999998</v>
      </c>
    </row>
    <row r="28" spans="1:5" x14ac:dyDescent="0.2">
      <c r="A28" s="170"/>
      <c r="B28" s="48"/>
      <c r="C28" s="48"/>
      <c r="D28" s="48"/>
      <c r="E28" s="48"/>
    </row>
    <row r="29" spans="1:5" x14ac:dyDescent="0.2">
      <c r="A29" s="4" t="s">
        <v>261</v>
      </c>
      <c r="B29" s="105">
        <v>55702.25700000002</v>
      </c>
      <c r="C29" s="105">
        <v>42581.33</v>
      </c>
      <c r="D29" s="105">
        <v>14298.469999999987</v>
      </c>
      <c r="E29" s="105">
        <v>112582.057</v>
      </c>
    </row>
    <row r="30" spans="1:5" s="5" customFormat="1" ht="12.75" customHeight="1" x14ac:dyDescent="0.2">
      <c r="A30" s="181" t="s">
        <v>262</v>
      </c>
      <c r="B30"/>
      <c r="C30"/>
      <c r="D30"/>
      <c r="E30"/>
    </row>
    <row r="31" spans="1:5" ht="12.75" customHeight="1" x14ac:dyDescent="0.2">
      <c r="A31" s="181" t="s">
        <v>207</v>
      </c>
    </row>
  </sheetData>
  <mergeCells count="2">
    <mergeCell ref="A2:E2"/>
    <mergeCell ref="A4:E4"/>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pageSetUpPr fitToPage="1"/>
  </sheetPr>
  <dimension ref="A1:F18"/>
  <sheetViews>
    <sheetView showGridLines="0" workbookViewId="0">
      <selection activeCell="E32" sqref="E32"/>
    </sheetView>
  </sheetViews>
  <sheetFormatPr defaultRowHeight="11.25" x14ac:dyDescent="0.2"/>
  <cols>
    <col min="1" max="1" width="44.1640625" customWidth="1"/>
    <col min="2" max="3" width="14.33203125" customWidth="1"/>
    <col min="4" max="4" width="17.83203125" customWidth="1"/>
    <col min="5" max="5" width="12.6640625" bestFit="1" customWidth="1"/>
    <col min="6" max="6" width="17.83203125" customWidth="1"/>
  </cols>
  <sheetData>
    <row r="1" spans="1:6" x14ac:dyDescent="0.2">
      <c r="A1" s="54" t="s">
        <v>148</v>
      </c>
      <c r="B1" s="9"/>
      <c r="D1" s="9"/>
      <c r="E1" s="9"/>
      <c r="F1" s="9"/>
    </row>
    <row r="2" spans="1:6" x14ac:dyDescent="0.2">
      <c r="A2" s="4"/>
      <c r="B2" s="9"/>
      <c r="C2" s="4"/>
      <c r="D2" s="9"/>
      <c r="E2" s="9"/>
      <c r="F2" s="9"/>
    </row>
    <row r="3" spans="1:6" ht="45" x14ac:dyDescent="0.2">
      <c r="A3" s="72"/>
      <c r="B3" s="73" t="s">
        <v>150</v>
      </c>
      <c r="C3" s="74" t="s">
        <v>149</v>
      </c>
      <c r="D3" s="74" t="s">
        <v>152</v>
      </c>
      <c r="E3" s="74" t="s">
        <v>151</v>
      </c>
      <c r="F3" s="76" t="s">
        <v>144</v>
      </c>
    </row>
    <row r="4" spans="1:6" x14ac:dyDescent="0.2">
      <c r="A4" s="9"/>
      <c r="B4" s="77" t="s">
        <v>0</v>
      </c>
      <c r="C4" s="77" t="s">
        <v>0</v>
      </c>
      <c r="D4" s="77" t="s">
        <v>0</v>
      </c>
      <c r="E4" s="77" t="s">
        <v>0</v>
      </c>
      <c r="F4" s="77" t="s">
        <v>0</v>
      </c>
    </row>
    <row r="5" spans="1:6" x14ac:dyDescent="0.2">
      <c r="A5" s="9"/>
      <c r="B5" s="9"/>
      <c r="C5" s="9"/>
      <c r="D5" s="9"/>
      <c r="E5" s="9"/>
      <c r="F5" s="9"/>
    </row>
    <row r="6" spans="1:6" x14ac:dyDescent="0.2">
      <c r="A6" s="66" t="s">
        <v>163</v>
      </c>
      <c r="B6" s="70">
        <f>'App 1 Table 1.2'!C55</f>
        <v>0</v>
      </c>
      <c r="C6" s="70">
        <f>'App 1 Table 1.2'!C57-'App 1 Table 1.2'!C18</f>
        <v>-40961.807000000001</v>
      </c>
      <c r="D6" s="70">
        <f>'App 1 Table 1.2'!C18</f>
        <v>40961.807000000001</v>
      </c>
      <c r="E6" s="70">
        <f>'App 1 Table 1.2'!C56</f>
        <v>0</v>
      </c>
      <c r="F6" s="70">
        <f>SUM(B6:E6)</f>
        <v>0</v>
      </c>
    </row>
    <row r="7" spans="1:6" x14ac:dyDescent="0.2">
      <c r="A7" s="9"/>
      <c r="B7" s="70"/>
      <c r="C7" s="70"/>
      <c r="D7" s="70"/>
      <c r="E7" s="70"/>
      <c r="F7" s="70"/>
    </row>
    <row r="8" spans="1:6" x14ac:dyDescent="0.2">
      <c r="A8" s="9" t="s">
        <v>145</v>
      </c>
      <c r="B8" s="70">
        <v>0</v>
      </c>
      <c r="C8" s="70">
        <v>0</v>
      </c>
      <c r="D8" s="70">
        <v>0</v>
      </c>
      <c r="E8" s="70">
        <v>0</v>
      </c>
      <c r="F8" s="70">
        <v>0</v>
      </c>
    </row>
    <row r="9" spans="1:6" x14ac:dyDescent="0.2">
      <c r="A9" s="9"/>
      <c r="B9" s="70"/>
      <c r="C9" s="70"/>
      <c r="D9" s="70"/>
      <c r="E9" s="70"/>
      <c r="F9" s="70"/>
    </row>
    <row r="10" spans="1:6" x14ac:dyDescent="0.2">
      <c r="A10" s="5" t="s">
        <v>146</v>
      </c>
      <c r="B10" s="70"/>
      <c r="C10" s="70"/>
      <c r="D10" s="70"/>
      <c r="E10" s="70"/>
      <c r="F10" s="70"/>
    </row>
    <row r="11" spans="1:6" x14ac:dyDescent="0.2">
      <c r="A11" s="66" t="s">
        <v>147</v>
      </c>
      <c r="B11" s="70">
        <v>0</v>
      </c>
      <c r="C11" s="70">
        <v>0</v>
      </c>
      <c r="D11" s="70">
        <v>0</v>
      </c>
      <c r="E11" s="70">
        <v>0</v>
      </c>
      <c r="F11" s="70">
        <v>0</v>
      </c>
    </row>
    <row r="12" spans="1:6" x14ac:dyDescent="0.2">
      <c r="A12" s="9" t="s">
        <v>134</v>
      </c>
      <c r="B12" s="70">
        <v>0</v>
      </c>
      <c r="C12" s="70">
        <v>0</v>
      </c>
      <c r="D12" s="70">
        <v>0</v>
      </c>
      <c r="E12" s="70">
        <v>0</v>
      </c>
      <c r="F12" s="70">
        <v>0</v>
      </c>
    </row>
    <row r="13" spans="1:6" x14ac:dyDescent="0.2">
      <c r="A13" s="9"/>
      <c r="B13" s="70"/>
      <c r="C13" s="70"/>
      <c r="D13" s="70"/>
      <c r="E13" s="70"/>
      <c r="F13" s="70">
        <v>0</v>
      </c>
    </row>
    <row r="14" spans="1:6" x14ac:dyDescent="0.2">
      <c r="A14" s="75" t="s">
        <v>27</v>
      </c>
      <c r="B14" s="70"/>
      <c r="C14" s="70"/>
      <c r="D14" s="70"/>
      <c r="E14" s="70"/>
      <c r="F14" s="70"/>
    </row>
    <row r="15" spans="1:6" x14ac:dyDescent="0.2">
      <c r="A15" s="9"/>
      <c r="B15" s="70"/>
      <c r="C15" s="70"/>
      <c r="D15" s="70"/>
      <c r="E15" s="70"/>
      <c r="F15" s="70"/>
    </row>
    <row r="16" spans="1:6" x14ac:dyDescent="0.2">
      <c r="A16" s="4" t="s">
        <v>164</v>
      </c>
      <c r="B16" s="71">
        <f>SUM(B6:B12)</f>
        <v>0</v>
      </c>
      <c r="C16" s="71">
        <v>0</v>
      </c>
      <c r="D16" s="71">
        <v>0</v>
      </c>
      <c r="E16" s="71">
        <v>0</v>
      </c>
      <c r="F16" s="71">
        <v>0</v>
      </c>
    </row>
    <row r="18" spans="2:6" x14ac:dyDescent="0.2">
      <c r="B18" s="68"/>
      <c r="C18" s="69">
        <f>C16-C6-C8-C14</f>
        <v>40961.807000000001</v>
      </c>
      <c r="D18" s="69">
        <f>D16+C16-'App 1 Table 1.2'!H57</f>
        <v>0</v>
      </c>
      <c r="E18" s="69">
        <f>E16-'App 1 Table 1.2'!H56</f>
        <v>0</v>
      </c>
      <c r="F18" s="69">
        <f>F16-'App 1 Table 1.2'!H58</f>
        <v>-14298.47</v>
      </c>
    </row>
  </sheetData>
  <phoneticPr fontId="0" type="noConversion"/>
  <pageMargins left="0.75" right="0.75" top="1" bottom="1" header="0.5" footer="0.5"/>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82"/>
  <sheetViews>
    <sheetView showGridLines="0" zoomScaleNormal="100" workbookViewId="0"/>
  </sheetViews>
  <sheetFormatPr defaultRowHeight="11.25" x14ac:dyDescent="0.2"/>
  <cols>
    <col min="1" max="1" width="51.83203125" style="43" customWidth="1"/>
    <col min="2" max="2" width="5.83203125" style="43" bestFit="1" customWidth="1"/>
    <col min="3" max="8" width="9.83203125" customWidth="1"/>
    <col min="9" max="10" width="9.83203125" style="5" customWidth="1"/>
  </cols>
  <sheetData>
    <row r="1" spans="1:10" ht="15" x14ac:dyDescent="0.25">
      <c r="A1" s="176" t="s">
        <v>224</v>
      </c>
    </row>
    <row r="2" spans="1:10" x14ac:dyDescent="0.2">
      <c r="A2" s="204" t="s">
        <v>208</v>
      </c>
      <c r="B2" s="204"/>
      <c r="C2" s="204"/>
      <c r="D2" s="204"/>
      <c r="E2" s="204"/>
      <c r="F2" s="204"/>
      <c r="G2" s="204"/>
      <c r="H2" s="204"/>
      <c r="I2" s="204"/>
      <c r="J2" s="10"/>
    </row>
    <row r="3" spans="1:10" x14ac:dyDescent="0.2">
      <c r="A3" s="202" t="s">
        <v>201</v>
      </c>
      <c r="B3" s="202"/>
      <c r="C3" s="202"/>
      <c r="D3" s="202"/>
      <c r="E3" s="202"/>
      <c r="F3" s="202"/>
      <c r="G3" s="202"/>
      <c r="H3" s="202"/>
      <c r="I3" s="202"/>
      <c r="J3" s="10"/>
    </row>
    <row r="4" spans="1:10" ht="3" customHeight="1" x14ac:dyDescent="0.2">
      <c r="C4" s="1"/>
      <c r="D4" s="1"/>
      <c r="E4" s="1"/>
      <c r="F4" s="1"/>
      <c r="G4" s="1"/>
      <c r="H4" s="1"/>
      <c r="I4" s="10"/>
      <c r="J4" s="10"/>
    </row>
    <row r="5" spans="1:10" s="15" customFormat="1" ht="6.75" x14ac:dyDescent="0.15">
      <c r="A5" s="55"/>
      <c r="B5" s="55"/>
      <c r="C5" s="14"/>
      <c r="D5" s="14"/>
      <c r="E5" s="14"/>
      <c r="F5" s="14"/>
      <c r="G5" s="14"/>
      <c r="H5" s="14"/>
      <c r="I5" s="27"/>
      <c r="J5" s="100"/>
    </row>
    <row r="6" spans="1:10" x14ac:dyDescent="0.2">
      <c r="A6" s="56"/>
      <c r="B6" s="56"/>
      <c r="C6" s="11" t="s">
        <v>188</v>
      </c>
      <c r="D6" s="203" t="s">
        <v>241</v>
      </c>
      <c r="E6" s="203"/>
      <c r="F6" s="203"/>
      <c r="G6" s="203"/>
      <c r="H6" s="203"/>
      <c r="I6" s="203"/>
      <c r="J6" s="101"/>
    </row>
    <row r="7" spans="1:10" x14ac:dyDescent="0.2">
      <c r="A7" s="56"/>
      <c r="B7" s="56"/>
      <c r="C7" s="6"/>
      <c r="D7" s="6" t="s">
        <v>7</v>
      </c>
      <c r="E7" s="11" t="s">
        <v>2</v>
      </c>
      <c r="F7" s="11" t="s">
        <v>242</v>
      </c>
      <c r="G7" s="11" t="s">
        <v>243</v>
      </c>
      <c r="H7" s="124"/>
      <c r="I7" s="28" t="s">
        <v>6</v>
      </c>
      <c r="J7" s="28"/>
    </row>
    <row r="8" spans="1:10" x14ac:dyDescent="0.2">
      <c r="A8" s="56"/>
      <c r="B8" s="43" t="s">
        <v>111</v>
      </c>
      <c r="C8" s="11" t="s">
        <v>1</v>
      </c>
      <c r="D8" s="6" t="s">
        <v>8</v>
      </c>
      <c r="E8" s="6" t="s">
        <v>9</v>
      </c>
      <c r="F8" s="6" t="s">
        <v>9</v>
      </c>
      <c r="G8" s="6" t="s">
        <v>244</v>
      </c>
      <c r="H8" s="138" t="s">
        <v>1</v>
      </c>
      <c r="I8" s="29" t="s">
        <v>245</v>
      </c>
      <c r="J8" s="29"/>
    </row>
    <row r="9" spans="1:10" x14ac:dyDescent="0.2">
      <c r="A9" s="56"/>
      <c r="B9" s="56"/>
      <c r="C9" s="6" t="s">
        <v>0</v>
      </c>
      <c r="D9" s="6" t="s">
        <v>0</v>
      </c>
      <c r="E9" s="6" t="s">
        <v>0</v>
      </c>
      <c r="F9" s="6" t="s">
        <v>0</v>
      </c>
      <c r="G9" s="6" t="s">
        <v>0</v>
      </c>
      <c r="H9" s="12" t="s">
        <v>0</v>
      </c>
      <c r="I9" s="30" t="s">
        <v>0</v>
      </c>
      <c r="J9" s="30"/>
    </row>
    <row r="10" spans="1:10" x14ac:dyDescent="0.2">
      <c r="A10" s="56"/>
      <c r="B10" s="56"/>
      <c r="C10" s="6"/>
      <c r="D10" s="7" t="s">
        <v>3</v>
      </c>
      <c r="E10" s="7" t="s">
        <v>4</v>
      </c>
      <c r="F10" s="7" t="s">
        <v>5</v>
      </c>
      <c r="G10" s="7" t="s">
        <v>246</v>
      </c>
      <c r="H10" s="8" t="s">
        <v>247</v>
      </c>
      <c r="I10" s="31" t="s">
        <v>248</v>
      </c>
      <c r="J10" s="31"/>
    </row>
    <row r="11" spans="1:10" x14ac:dyDescent="0.2">
      <c r="A11" s="51" t="s">
        <v>122</v>
      </c>
      <c r="B11" s="56"/>
      <c r="C11" s="6"/>
      <c r="D11" s="7"/>
      <c r="E11" s="7"/>
      <c r="F11" s="7"/>
      <c r="G11" s="7"/>
      <c r="H11" s="8"/>
      <c r="I11" s="31"/>
      <c r="J11" s="31"/>
    </row>
    <row r="12" spans="1:10" ht="2.1" customHeight="1" x14ac:dyDescent="0.2">
      <c r="B12" s="56"/>
      <c r="C12" s="6"/>
      <c r="D12" s="7"/>
      <c r="E12" s="7"/>
      <c r="F12" s="7"/>
      <c r="G12" s="7"/>
      <c r="H12" s="8"/>
      <c r="I12" s="31"/>
      <c r="J12" s="31"/>
    </row>
    <row r="13" spans="1:10" x14ac:dyDescent="0.2">
      <c r="A13" s="51" t="s">
        <v>123</v>
      </c>
      <c r="B13" s="51"/>
      <c r="C13" s="20"/>
      <c r="D13" s="20"/>
      <c r="E13" s="20"/>
      <c r="F13" s="20"/>
      <c r="G13" s="20"/>
      <c r="H13" s="21"/>
      <c r="I13" s="22"/>
      <c r="J13" s="22"/>
    </row>
    <row r="14" spans="1:10" x14ac:dyDescent="0.2">
      <c r="A14" s="43" t="s">
        <v>264</v>
      </c>
      <c r="C14" s="136">
        <v>8996.1360000000004</v>
      </c>
      <c r="D14" s="133">
        <v>8691.9319999999989</v>
      </c>
      <c r="E14" s="133">
        <v>9215.73</v>
      </c>
      <c r="F14" s="133">
        <v>9439.8329999999987</v>
      </c>
      <c r="G14" s="133">
        <v>10026.762000000001</v>
      </c>
      <c r="H14" s="17">
        <v>9847.0220000000008</v>
      </c>
      <c r="I14" s="22">
        <v>-179.73999999999978</v>
      </c>
      <c r="J14" s="22"/>
    </row>
    <row r="15" spans="1:10" x14ac:dyDescent="0.2">
      <c r="A15" s="43" t="s">
        <v>40</v>
      </c>
      <c r="C15" s="136">
        <v>11824.679</v>
      </c>
      <c r="D15" s="133">
        <v>11563.968000000001</v>
      </c>
      <c r="E15" s="133">
        <v>11918.592000000001</v>
      </c>
      <c r="F15" s="133">
        <v>12194.502</v>
      </c>
      <c r="G15" s="133">
        <v>12434.022999999999</v>
      </c>
      <c r="H15" s="17">
        <v>12166.828</v>
      </c>
      <c r="I15" s="22">
        <v>-267.19499999999971</v>
      </c>
      <c r="J15" s="22"/>
    </row>
    <row r="16" spans="1:10" x14ac:dyDescent="0.2">
      <c r="A16" s="43" t="s">
        <v>265</v>
      </c>
      <c r="C16" s="136">
        <v>2610.9699999999998</v>
      </c>
      <c r="D16" s="133">
        <v>2779.1320000000001</v>
      </c>
      <c r="E16" s="133">
        <v>2749.3150000000001</v>
      </c>
      <c r="F16" s="133">
        <v>2752.1179999999999</v>
      </c>
      <c r="G16" s="133">
        <v>2686.4560000000001</v>
      </c>
      <c r="H16" s="17">
        <v>2858.0729999999999</v>
      </c>
      <c r="I16" s="22">
        <v>171.61699999999973</v>
      </c>
      <c r="J16" s="22"/>
    </row>
    <row r="17" spans="1:10" x14ac:dyDescent="0.2">
      <c r="A17" s="43" t="s">
        <v>89</v>
      </c>
      <c r="C17" s="136">
        <v>119.271</v>
      </c>
      <c r="D17" s="133">
        <v>95.328000000000003</v>
      </c>
      <c r="E17" s="133">
        <v>94.352999999999994</v>
      </c>
      <c r="F17" s="133">
        <v>94.358999999999995</v>
      </c>
      <c r="G17" s="133">
        <v>90.441000000000003</v>
      </c>
      <c r="H17" s="17">
        <v>88.347999999999999</v>
      </c>
      <c r="I17" s="22">
        <v>-2.0930000000000035</v>
      </c>
      <c r="J17" s="22"/>
    </row>
    <row r="18" spans="1:10" x14ac:dyDescent="0.2">
      <c r="A18" s="43" t="s">
        <v>90</v>
      </c>
      <c r="C18" s="136">
        <v>1070.9880000000001</v>
      </c>
      <c r="D18" s="133">
        <v>3760.7730000000001</v>
      </c>
      <c r="E18" s="133">
        <v>3829.799</v>
      </c>
      <c r="F18" s="133">
        <v>2332.4</v>
      </c>
      <c r="G18" s="133">
        <v>2304.8939999999998</v>
      </c>
      <c r="H18" s="17">
        <v>2330.654</v>
      </c>
      <c r="I18" s="22">
        <v>25.760000000000218</v>
      </c>
      <c r="J18" s="22"/>
    </row>
    <row r="19" spans="1:10" x14ac:dyDescent="0.2">
      <c r="A19" s="43" t="s">
        <v>27</v>
      </c>
      <c r="C19" s="136">
        <v>10825.408000000003</v>
      </c>
      <c r="D19" s="133">
        <v>10780.19</v>
      </c>
      <c r="E19" s="133">
        <v>11352.723</v>
      </c>
      <c r="F19" s="133">
        <v>12452.74</v>
      </c>
      <c r="G19" s="133">
        <v>12320.396000000001</v>
      </c>
      <c r="H19" s="17">
        <v>12694.482000000002</v>
      </c>
      <c r="I19" s="22">
        <v>374.08600000000115</v>
      </c>
      <c r="J19" s="22"/>
    </row>
    <row r="20" spans="1:10" s="5" customFormat="1" x14ac:dyDescent="0.2">
      <c r="A20" s="51" t="s">
        <v>124</v>
      </c>
      <c r="B20" s="51"/>
      <c r="C20" s="134">
        <v>35447.452000000005</v>
      </c>
      <c r="D20" s="134">
        <v>37671.323000000004</v>
      </c>
      <c r="E20" s="134">
        <v>39160.512000000002</v>
      </c>
      <c r="F20" s="134">
        <v>39265.952000000005</v>
      </c>
      <c r="G20" s="134">
        <v>39862.972000000002</v>
      </c>
      <c r="H20" s="23">
        <v>39985.406999999999</v>
      </c>
      <c r="I20" s="22">
        <v>122.43499999999767</v>
      </c>
      <c r="J20" s="22"/>
    </row>
    <row r="21" spans="1:10" ht="3" customHeight="1" x14ac:dyDescent="0.2">
      <c r="C21" s="16"/>
      <c r="D21" s="83"/>
      <c r="E21" s="83"/>
      <c r="F21" s="83"/>
      <c r="G21" s="83"/>
      <c r="H21" s="17"/>
      <c r="I21" s="22"/>
      <c r="J21" s="22"/>
    </row>
    <row r="22" spans="1:10" x14ac:dyDescent="0.2">
      <c r="A22" s="51" t="s">
        <v>125</v>
      </c>
      <c r="B22" s="51"/>
      <c r="C22" s="16"/>
      <c r="D22" s="83"/>
      <c r="E22" s="83"/>
      <c r="F22" s="83"/>
      <c r="G22" s="83"/>
      <c r="H22" s="17"/>
      <c r="I22" s="22"/>
      <c r="J22" s="22"/>
    </row>
    <row r="23" spans="1:10" x14ac:dyDescent="0.2">
      <c r="A23" s="43" t="s">
        <v>91</v>
      </c>
      <c r="C23" s="136">
        <v>-14191.758</v>
      </c>
      <c r="D23" s="133">
        <v>-14711.31</v>
      </c>
      <c r="E23" s="133">
        <v>-14823.725</v>
      </c>
      <c r="F23" s="133">
        <v>-14862.304</v>
      </c>
      <c r="G23" s="133">
        <v>-14969.097</v>
      </c>
      <c r="H23" s="17">
        <v>-14850.931</v>
      </c>
      <c r="I23" s="22">
        <v>118.16599999999926</v>
      </c>
      <c r="J23" s="22"/>
    </row>
    <row r="24" spans="1:10" x14ac:dyDescent="0.2">
      <c r="A24" s="43" t="s">
        <v>142</v>
      </c>
      <c r="C24" s="136">
        <v>-8494.366</v>
      </c>
      <c r="D24" s="133">
        <v>-8848.1259999999984</v>
      </c>
      <c r="E24" s="133">
        <v>-8938.8759999999984</v>
      </c>
      <c r="F24" s="133">
        <v>-8949.2560000000012</v>
      </c>
      <c r="G24" s="133">
        <v>-8729.9079999999976</v>
      </c>
      <c r="H24" s="17">
        <v>-8904.0070000000014</v>
      </c>
      <c r="I24" s="22">
        <v>-174.0990000000038</v>
      </c>
      <c r="J24" s="22"/>
    </row>
    <row r="25" spans="1:10" x14ac:dyDescent="0.2">
      <c r="A25" s="43" t="s">
        <v>42</v>
      </c>
      <c r="C25" s="136">
        <v>-905.08600000000001</v>
      </c>
      <c r="D25" s="133">
        <v>-819.41399999999999</v>
      </c>
      <c r="E25" s="133">
        <v>-805.17200000000003</v>
      </c>
      <c r="F25" s="133">
        <v>-804.63699999999994</v>
      </c>
      <c r="G25" s="133">
        <v>-798.00699999999995</v>
      </c>
      <c r="H25" s="17">
        <v>-803.16200000000003</v>
      </c>
      <c r="I25" s="22">
        <v>-5.1550000000000864</v>
      </c>
      <c r="J25" s="22"/>
    </row>
    <row r="26" spans="1:10" x14ac:dyDescent="0.2">
      <c r="A26" s="43" t="s">
        <v>41</v>
      </c>
      <c r="C26" s="136">
        <v>-6641.3140000000003</v>
      </c>
      <c r="D26" s="133">
        <v>-8355.89</v>
      </c>
      <c r="E26" s="133">
        <v>-8481.5829999999987</v>
      </c>
      <c r="F26" s="133">
        <v>-8558.1939999999995</v>
      </c>
      <c r="G26" s="133">
        <v>-8517.9630000000016</v>
      </c>
      <c r="H26" s="17">
        <v>-8455.5500000000011</v>
      </c>
      <c r="I26" s="22">
        <v>62.413000000000466</v>
      </c>
      <c r="J26" s="22"/>
    </row>
    <row r="27" spans="1:10" x14ac:dyDescent="0.2">
      <c r="A27" s="43" t="s">
        <v>90</v>
      </c>
      <c r="C27" s="136">
        <v>0</v>
      </c>
      <c r="D27" s="133">
        <v>0</v>
      </c>
      <c r="E27" s="133">
        <v>0</v>
      </c>
      <c r="F27" s="133">
        <v>0</v>
      </c>
      <c r="G27" s="133">
        <v>0</v>
      </c>
      <c r="H27" s="17">
        <v>0</v>
      </c>
      <c r="I27" s="22">
        <v>0</v>
      </c>
      <c r="J27" s="22"/>
    </row>
    <row r="28" spans="1:10" x14ac:dyDescent="0.2">
      <c r="A28" s="43" t="s">
        <v>43</v>
      </c>
      <c r="B28" s="60"/>
      <c r="C28" s="136">
        <v>-2004.280999999999</v>
      </c>
      <c r="D28" s="133">
        <v>-1664.2769999999946</v>
      </c>
      <c r="E28" s="133">
        <v>-1671.9420000000027</v>
      </c>
      <c r="F28" s="133">
        <v>-1654.073000000004</v>
      </c>
      <c r="G28" s="133">
        <v>-1605.4880000000048</v>
      </c>
      <c r="H28" s="17">
        <v>-1828.3660000000018</v>
      </c>
      <c r="I28" s="22">
        <v>-222.87799999999697</v>
      </c>
      <c r="J28" s="22"/>
    </row>
    <row r="29" spans="1:10" s="5" customFormat="1" x14ac:dyDescent="0.2">
      <c r="A29" s="51" t="s">
        <v>126</v>
      </c>
      <c r="B29" s="60"/>
      <c r="C29" s="134">
        <v>-32236.804999999997</v>
      </c>
      <c r="D29" s="134">
        <v>-34399.016999999993</v>
      </c>
      <c r="E29" s="134">
        <v>-34721.298000000003</v>
      </c>
      <c r="F29" s="134">
        <v>-34828.464000000007</v>
      </c>
      <c r="G29" s="134">
        <v>-34620.463000000003</v>
      </c>
      <c r="H29" s="23">
        <v>-34842.016000000003</v>
      </c>
      <c r="I29" s="22">
        <v>-221.55299999999988</v>
      </c>
      <c r="J29" s="22"/>
    </row>
    <row r="30" spans="1:10" ht="3" customHeight="1" x14ac:dyDescent="0.2">
      <c r="B30" s="60"/>
      <c r="C30" s="16"/>
      <c r="D30" s="83"/>
      <c r="E30" s="83"/>
      <c r="F30" s="83"/>
      <c r="G30" s="83"/>
      <c r="H30" s="17"/>
      <c r="I30" s="22"/>
      <c r="J30" s="22"/>
    </row>
    <row r="31" spans="1:10" s="24" customFormat="1" x14ac:dyDescent="0.2">
      <c r="A31" s="51" t="s">
        <v>92</v>
      </c>
      <c r="B31" s="60">
        <v>28</v>
      </c>
      <c r="C31" s="134">
        <v>3210.6470000000081</v>
      </c>
      <c r="D31" s="134">
        <v>3272.3060000000114</v>
      </c>
      <c r="E31" s="134">
        <v>4439.2139999999999</v>
      </c>
      <c r="F31" s="134">
        <v>4437.4879999999976</v>
      </c>
      <c r="G31" s="134">
        <v>5242.5089999999982</v>
      </c>
      <c r="H31" s="23">
        <v>5143.390999999996</v>
      </c>
      <c r="I31" s="22">
        <v>-99.118000000002212</v>
      </c>
      <c r="J31" s="22"/>
    </row>
    <row r="32" spans="1:10" s="24" customFormat="1" ht="3" customHeight="1" x14ac:dyDescent="0.2">
      <c r="A32" s="51"/>
      <c r="B32" s="60"/>
      <c r="C32" s="64"/>
      <c r="D32" s="25"/>
      <c r="E32" s="25"/>
      <c r="F32" s="25"/>
      <c r="G32" s="25"/>
      <c r="H32" s="26"/>
      <c r="I32" s="25"/>
      <c r="J32" s="25"/>
    </row>
    <row r="33" spans="1:10" s="24" customFormat="1" x14ac:dyDescent="0.2">
      <c r="A33" s="51" t="s">
        <v>127</v>
      </c>
      <c r="B33" s="60"/>
      <c r="C33" s="64"/>
      <c r="D33" s="25"/>
      <c r="E33" s="25"/>
      <c r="F33" s="25"/>
      <c r="G33" s="25"/>
      <c r="H33" s="26"/>
      <c r="I33" s="25"/>
      <c r="J33" s="25"/>
    </row>
    <row r="34" spans="1:10" ht="2.1" customHeight="1" x14ac:dyDescent="0.2">
      <c r="B34" s="60"/>
      <c r="C34" s="16"/>
      <c r="D34" s="83"/>
      <c r="E34" s="83"/>
      <c r="F34" s="83"/>
      <c r="G34" s="83"/>
      <c r="H34" s="17"/>
      <c r="I34" s="22"/>
      <c r="J34" s="22"/>
    </row>
    <row r="35" spans="1:10" x14ac:dyDescent="0.2">
      <c r="A35" s="51" t="s">
        <v>93</v>
      </c>
      <c r="B35" s="60"/>
      <c r="C35" s="1"/>
      <c r="D35" s="3"/>
      <c r="E35" s="3"/>
      <c r="F35" s="3"/>
      <c r="G35" s="3"/>
      <c r="H35" s="2"/>
    </row>
    <row r="36" spans="1:10" x14ac:dyDescent="0.2">
      <c r="A36" s="43" t="s">
        <v>44</v>
      </c>
      <c r="B36" s="60"/>
      <c r="C36" s="136">
        <v>-2553.308</v>
      </c>
      <c r="D36" s="133">
        <v>-3013.4939999999997</v>
      </c>
      <c r="E36" s="133">
        <v>-3280.8920000000003</v>
      </c>
      <c r="F36" s="133">
        <v>-3315.5360000000001</v>
      </c>
      <c r="G36" s="133">
        <v>-2687.9860000000003</v>
      </c>
      <c r="H36" s="17">
        <v>-2613.7610000000004</v>
      </c>
      <c r="I36" s="22">
        <v>74.224999999999909</v>
      </c>
      <c r="J36" s="22"/>
    </row>
    <row r="37" spans="1:10" x14ac:dyDescent="0.2">
      <c r="A37" s="43" t="s">
        <v>28</v>
      </c>
      <c r="B37" s="60"/>
      <c r="C37" s="136">
        <v>1476.3210000000001</v>
      </c>
      <c r="D37" s="133">
        <v>143.17399999999998</v>
      </c>
      <c r="E37" s="133">
        <v>143.17399999999998</v>
      </c>
      <c r="F37" s="133">
        <v>143.17399999999998</v>
      </c>
      <c r="G37" s="133">
        <v>120.949</v>
      </c>
      <c r="H37" s="17">
        <v>90.201999999999998</v>
      </c>
      <c r="I37" s="22">
        <v>-30.747</v>
      </c>
      <c r="J37" s="22"/>
    </row>
    <row r="38" spans="1:10" s="5" customFormat="1" x14ac:dyDescent="0.2">
      <c r="A38" s="51" t="s">
        <v>94</v>
      </c>
      <c r="B38" s="60"/>
      <c r="C38" s="134">
        <v>-1076.9869999999999</v>
      </c>
      <c r="D38" s="134">
        <v>-2870.3199999999997</v>
      </c>
      <c r="E38" s="134">
        <v>-3137.7180000000003</v>
      </c>
      <c r="F38" s="134">
        <v>-3172.3620000000001</v>
      </c>
      <c r="G38" s="134">
        <v>-2567.0370000000003</v>
      </c>
      <c r="H38" s="23">
        <v>-2523.5590000000002</v>
      </c>
      <c r="I38" s="22">
        <v>43.478000000000065</v>
      </c>
      <c r="J38" s="22"/>
    </row>
    <row r="39" spans="1:10" ht="3" customHeight="1" x14ac:dyDescent="0.2">
      <c r="B39" s="60"/>
      <c r="C39" s="16"/>
      <c r="D39" s="83"/>
      <c r="E39" s="83"/>
      <c r="F39" s="83"/>
      <c r="G39" s="83"/>
      <c r="H39" s="17"/>
      <c r="I39" s="22"/>
      <c r="J39" s="22"/>
    </row>
    <row r="40" spans="1:10" x14ac:dyDescent="0.2">
      <c r="A40" s="51" t="s">
        <v>95</v>
      </c>
      <c r="B40" s="60"/>
      <c r="C40" s="16"/>
      <c r="D40" s="83"/>
      <c r="E40" s="83"/>
      <c r="F40" s="83"/>
      <c r="G40" s="83"/>
      <c r="H40" s="17"/>
      <c r="I40" s="22"/>
      <c r="J40" s="22"/>
    </row>
    <row r="41" spans="1:10" x14ac:dyDescent="0.2">
      <c r="A41" s="51" t="s">
        <v>123</v>
      </c>
      <c r="B41" s="60"/>
      <c r="C41" s="16"/>
      <c r="D41" s="83"/>
      <c r="E41" s="83"/>
      <c r="F41" s="83"/>
      <c r="G41" s="83"/>
      <c r="H41" s="17"/>
      <c r="I41" s="22"/>
      <c r="J41" s="22"/>
    </row>
    <row r="42" spans="1:10" x14ac:dyDescent="0.2">
      <c r="A42" s="43" t="s">
        <v>96</v>
      </c>
      <c r="B42" s="60"/>
      <c r="C42" s="136">
        <v>63.627000000000066</v>
      </c>
      <c r="D42" s="133">
        <v>10</v>
      </c>
      <c r="E42" s="133">
        <v>10</v>
      </c>
      <c r="F42" s="133">
        <v>10</v>
      </c>
      <c r="G42" s="133">
        <v>10</v>
      </c>
      <c r="H42" s="17">
        <v>13.951000000000022</v>
      </c>
      <c r="I42" s="22">
        <v>3.9510000000000218</v>
      </c>
      <c r="J42" s="22"/>
    </row>
    <row r="43" spans="1:10" x14ac:dyDescent="0.2">
      <c r="A43" s="43" t="s">
        <v>97</v>
      </c>
      <c r="B43" s="60"/>
      <c r="C43" s="136">
        <v>56.381</v>
      </c>
      <c r="D43" s="133">
        <v>64.043999999999997</v>
      </c>
      <c r="E43" s="133">
        <v>66.634</v>
      </c>
      <c r="F43" s="133">
        <v>66.634</v>
      </c>
      <c r="G43" s="133">
        <v>50.303000000000004</v>
      </c>
      <c r="H43" s="17">
        <v>85.803999999999988</v>
      </c>
      <c r="I43" s="22">
        <v>35.500999999999983</v>
      </c>
      <c r="J43" s="22"/>
    </row>
    <row r="44" spans="1:10" x14ac:dyDescent="0.2">
      <c r="A44" s="51" t="s">
        <v>129</v>
      </c>
      <c r="B44" s="60"/>
      <c r="C44" s="16"/>
      <c r="D44" s="83"/>
      <c r="E44" s="83"/>
      <c r="F44" s="83"/>
      <c r="G44" s="83"/>
      <c r="H44" s="17"/>
      <c r="I44" s="22"/>
      <c r="J44" s="22"/>
    </row>
    <row r="45" spans="1:10" x14ac:dyDescent="0.2">
      <c r="A45" s="43" t="s">
        <v>96</v>
      </c>
      <c r="B45" s="60"/>
      <c r="C45" s="136">
        <v>-861.904</v>
      </c>
      <c r="D45" s="133">
        <v>-1786.046</v>
      </c>
      <c r="E45" s="133">
        <v>-1644.0229999999999</v>
      </c>
      <c r="F45" s="133">
        <v>-1568.039</v>
      </c>
      <c r="G45" s="133">
        <v>-1202.4259999999999</v>
      </c>
      <c r="H45" s="17">
        <v>-1210.1479999999999</v>
      </c>
      <c r="I45" s="22">
        <v>-7.72199999999998</v>
      </c>
      <c r="J45" s="22"/>
    </row>
    <row r="46" spans="1:10" x14ac:dyDescent="0.2">
      <c r="A46" s="43" t="s">
        <v>97</v>
      </c>
      <c r="B46" s="60"/>
      <c r="C46" s="136">
        <v>-37.838000000000001</v>
      </c>
      <c r="D46" s="133">
        <v>-45.954000000000001</v>
      </c>
      <c r="E46" s="133">
        <v>-57.253</v>
      </c>
      <c r="F46" s="133">
        <v>-57.253</v>
      </c>
      <c r="G46" s="133">
        <v>-46.453000000000003</v>
      </c>
      <c r="H46" s="17">
        <v>-94.316999999999993</v>
      </c>
      <c r="I46" s="114">
        <v>-47.86399999999999</v>
      </c>
      <c r="J46" s="22"/>
    </row>
    <row r="47" spans="1:10" s="5" customFormat="1" x14ac:dyDescent="0.2">
      <c r="A47" s="51" t="s">
        <v>98</v>
      </c>
      <c r="B47" s="60"/>
      <c r="C47" s="134">
        <v>-779.73399999999992</v>
      </c>
      <c r="D47" s="134">
        <v>-1757.9559999999999</v>
      </c>
      <c r="E47" s="133">
        <v>-1624.6419999999998</v>
      </c>
      <c r="F47" s="133">
        <v>-1548.6579999999999</v>
      </c>
      <c r="G47" s="133">
        <v>-1188.5759999999998</v>
      </c>
      <c r="H47" s="23">
        <v>-1204.7099999999998</v>
      </c>
      <c r="I47" s="22">
        <v>-16.134000000000015</v>
      </c>
      <c r="J47" s="22"/>
    </row>
    <row r="48" spans="1:10" ht="3" customHeight="1" x14ac:dyDescent="0.2">
      <c r="B48" s="60"/>
      <c r="C48" s="16"/>
      <c r="D48" s="83"/>
      <c r="E48" s="83"/>
      <c r="F48" s="83"/>
      <c r="G48" s="83"/>
      <c r="H48" s="17"/>
      <c r="I48" s="22">
        <v>0</v>
      </c>
      <c r="J48" s="22"/>
    </row>
    <row r="49" spans="1:10" s="24" customFormat="1" x14ac:dyDescent="0.2">
      <c r="A49" s="51" t="s">
        <v>99</v>
      </c>
      <c r="B49" s="60"/>
      <c r="C49" s="134">
        <v>-1856.7209999999998</v>
      </c>
      <c r="D49" s="134">
        <v>-4628.2759999999998</v>
      </c>
      <c r="E49" s="134">
        <v>-4762.3600000000006</v>
      </c>
      <c r="F49" s="134">
        <v>-4721.0200000000004</v>
      </c>
      <c r="G49" s="134">
        <v>-3755.6130000000003</v>
      </c>
      <c r="H49" s="23">
        <v>-3728.2690000000002</v>
      </c>
      <c r="I49" s="22">
        <v>27.344000000000051</v>
      </c>
      <c r="J49" s="22"/>
    </row>
    <row r="50" spans="1:10" ht="3" customHeight="1" x14ac:dyDescent="0.2">
      <c r="B50" s="60"/>
      <c r="C50" s="16"/>
      <c r="D50" s="83"/>
      <c r="E50" s="83"/>
      <c r="F50" s="83"/>
      <c r="G50" s="83"/>
      <c r="H50" s="17"/>
      <c r="I50" s="22"/>
      <c r="J50" s="22"/>
    </row>
    <row r="51" spans="1:10" x14ac:dyDescent="0.2">
      <c r="A51" s="51" t="s">
        <v>128</v>
      </c>
      <c r="B51" s="60"/>
      <c r="C51" s="16"/>
      <c r="D51" s="83"/>
      <c r="E51" s="83"/>
      <c r="F51" s="83"/>
      <c r="G51" s="83"/>
      <c r="H51" s="17"/>
      <c r="I51" s="22"/>
      <c r="J51" s="22"/>
    </row>
    <row r="52" spans="1:10" ht="2.1" customHeight="1" x14ac:dyDescent="0.2">
      <c r="B52" s="60"/>
      <c r="C52" s="16"/>
      <c r="D52" s="83"/>
      <c r="E52" s="83"/>
      <c r="F52" s="83"/>
      <c r="G52" s="83"/>
      <c r="H52" s="17"/>
      <c r="I52" s="22"/>
      <c r="J52" s="22"/>
    </row>
    <row r="53" spans="1:10" x14ac:dyDescent="0.2">
      <c r="A53" s="51" t="s">
        <v>123</v>
      </c>
      <c r="B53" s="60"/>
      <c r="C53" s="16"/>
      <c r="D53" s="83"/>
      <c r="E53" s="83"/>
      <c r="F53" s="83"/>
      <c r="G53" s="83"/>
      <c r="H53" s="17"/>
      <c r="I53" s="22"/>
      <c r="J53" s="22"/>
    </row>
    <row r="54" spans="1:10" x14ac:dyDescent="0.2">
      <c r="A54" s="43" t="s">
        <v>35</v>
      </c>
      <c r="C54" s="136">
        <v>17.006</v>
      </c>
      <c r="D54" s="136">
        <v>17.327000000000002</v>
      </c>
      <c r="E54" s="133">
        <v>17.327000000000002</v>
      </c>
      <c r="F54" s="133">
        <v>17.327000000000002</v>
      </c>
      <c r="G54" s="133">
        <v>17.327000000000002</v>
      </c>
      <c r="H54" s="17">
        <v>17.677</v>
      </c>
      <c r="I54" s="22">
        <v>0</v>
      </c>
      <c r="J54" s="22"/>
    </row>
    <row r="55" spans="1:10" x14ac:dyDescent="0.2">
      <c r="A55" s="43" t="s">
        <v>36</v>
      </c>
      <c r="C55" s="136">
        <v>845.24400000000003</v>
      </c>
      <c r="D55" s="136">
        <v>284.09899999999999</v>
      </c>
      <c r="E55" s="133">
        <v>307.95400000000001</v>
      </c>
      <c r="F55" s="133">
        <v>315.14400000000001</v>
      </c>
      <c r="G55" s="133">
        <v>272.88</v>
      </c>
      <c r="H55" s="17">
        <v>198.434</v>
      </c>
      <c r="I55" s="22">
        <v>-74.445999999999998</v>
      </c>
      <c r="J55" s="22"/>
    </row>
    <row r="56" spans="1:10" x14ac:dyDescent="0.2">
      <c r="A56" s="43" t="s">
        <v>100</v>
      </c>
      <c r="C56" s="136">
        <v>0</v>
      </c>
      <c r="D56" s="136">
        <v>0</v>
      </c>
      <c r="E56" s="133">
        <v>0</v>
      </c>
      <c r="F56" s="133">
        <v>0</v>
      </c>
      <c r="G56" s="133">
        <v>0</v>
      </c>
      <c r="H56" s="17">
        <v>0</v>
      </c>
      <c r="I56" s="22">
        <v>0</v>
      </c>
      <c r="J56" s="22"/>
    </row>
    <row r="57" spans="1:10" x14ac:dyDescent="0.2">
      <c r="A57" s="43" t="s">
        <v>101</v>
      </c>
      <c r="C57" s="136">
        <v>311.81299999999999</v>
      </c>
      <c r="D57" s="136">
        <v>53.793999999999997</v>
      </c>
      <c r="E57" s="133">
        <v>55.005000000000003</v>
      </c>
      <c r="F57" s="133">
        <v>56.567999999999998</v>
      </c>
      <c r="G57" s="133">
        <v>39.686</v>
      </c>
      <c r="H57" s="17">
        <v>232.774</v>
      </c>
      <c r="I57" s="22">
        <v>193.08799999999999</v>
      </c>
      <c r="J57" s="22"/>
    </row>
    <row r="58" spans="1:10" s="5" customFormat="1" x14ac:dyDescent="0.2">
      <c r="A58" s="51" t="s">
        <v>120</v>
      </c>
      <c r="B58" s="51"/>
      <c r="C58" s="134">
        <v>1174.0630000000001</v>
      </c>
      <c r="D58" s="134">
        <v>355.21999999999997</v>
      </c>
      <c r="E58" s="134">
        <v>380.286</v>
      </c>
      <c r="F58" s="134">
        <v>389.03899999999999</v>
      </c>
      <c r="G58" s="134">
        <v>329.89299999999997</v>
      </c>
      <c r="H58" s="23">
        <v>448.88499999999999</v>
      </c>
      <c r="I58" s="22">
        <v>118.99200000000002</v>
      </c>
      <c r="J58" s="22"/>
    </row>
    <row r="59" spans="1:10" s="5" customFormat="1" ht="3" customHeight="1" x14ac:dyDescent="0.2">
      <c r="A59" s="51"/>
      <c r="B59" s="51"/>
      <c r="C59" s="32"/>
      <c r="D59" s="22"/>
      <c r="E59" s="22"/>
      <c r="F59" s="22"/>
      <c r="G59" s="22"/>
      <c r="H59" s="23"/>
      <c r="I59" s="22"/>
      <c r="J59" s="22"/>
    </row>
    <row r="60" spans="1:10" s="5" customFormat="1" x14ac:dyDescent="0.2">
      <c r="A60" s="51" t="s">
        <v>129</v>
      </c>
      <c r="B60" s="51"/>
      <c r="C60" s="32"/>
      <c r="D60" s="22"/>
      <c r="E60" s="22"/>
      <c r="F60" s="22"/>
      <c r="G60" s="22"/>
      <c r="H60" s="23"/>
      <c r="I60" s="22"/>
      <c r="J60" s="22"/>
    </row>
    <row r="61" spans="1:10" s="5" customFormat="1" x14ac:dyDescent="0.2">
      <c r="A61" s="50" t="s">
        <v>102</v>
      </c>
      <c r="B61" s="50"/>
      <c r="C61" s="136">
        <v>-17.006</v>
      </c>
      <c r="D61" s="136">
        <v>-17.327000000000002</v>
      </c>
      <c r="E61" s="133">
        <v>-17.327000000000002</v>
      </c>
      <c r="F61" s="133">
        <v>-17.327000000000002</v>
      </c>
      <c r="G61" s="133">
        <v>-17.327000000000002</v>
      </c>
      <c r="H61" s="17">
        <v>-17.327000000000002</v>
      </c>
      <c r="I61" s="22">
        <v>0</v>
      </c>
      <c r="J61" s="22"/>
    </row>
    <row r="62" spans="1:10" s="5" customFormat="1" x14ac:dyDescent="0.2">
      <c r="A62" s="50" t="s">
        <v>103</v>
      </c>
      <c r="B62" s="50"/>
      <c r="C62" s="136">
        <v>-1379.1680000000001</v>
      </c>
      <c r="D62" s="136">
        <v>-117.804</v>
      </c>
      <c r="E62" s="133">
        <v>-119.553</v>
      </c>
      <c r="F62" s="133">
        <v>-119.553</v>
      </c>
      <c r="G62" s="133">
        <v>-119.11500000000001</v>
      </c>
      <c r="H62" s="17">
        <v>-44.86099999999999</v>
      </c>
      <c r="I62" s="22">
        <v>74.254000000000019</v>
      </c>
      <c r="J62" s="22"/>
    </row>
    <row r="63" spans="1:10" s="5" customFormat="1" x14ac:dyDescent="0.2">
      <c r="A63" s="50" t="s">
        <v>104</v>
      </c>
      <c r="B63" s="50"/>
      <c r="C63" s="136">
        <v>0</v>
      </c>
      <c r="D63" s="136">
        <v>0</v>
      </c>
      <c r="E63" s="133">
        <v>0</v>
      </c>
      <c r="F63" s="133">
        <v>0</v>
      </c>
      <c r="G63" s="133">
        <v>0</v>
      </c>
      <c r="H63" s="17">
        <v>0</v>
      </c>
      <c r="I63" s="22">
        <v>0</v>
      </c>
      <c r="J63" s="22"/>
    </row>
    <row r="64" spans="1:10" s="5" customFormat="1" x14ac:dyDescent="0.2">
      <c r="A64" s="50" t="s">
        <v>105</v>
      </c>
      <c r="B64" s="50"/>
      <c r="C64" s="136">
        <v>-491.8850000000042</v>
      </c>
      <c r="D64" s="136">
        <v>-492.45900000000802</v>
      </c>
      <c r="E64" s="133">
        <v>-430.83199999999994</v>
      </c>
      <c r="F64" s="133">
        <v>-430.83199999999204</v>
      </c>
      <c r="G64" s="133">
        <v>-410.29999999999922</v>
      </c>
      <c r="H64" s="17">
        <v>-503.34500000000082</v>
      </c>
      <c r="I64" s="22">
        <v>-93.045000000001608</v>
      </c>
      <c r="J64" s="22"/>
    </row>
    <row r="65" spans="1:10" s="5" customFormat="1" x14ac:dyDescent="0.2">
      <c r="A65" s="51" t="s">
        <v>106</v>
      </c>
      <c r="B65" s="51"/>
      <c r="C65" s="134">
        <v>-1888.0590000000043</v>
      </c>
      <c r="D65" s="134">
        <v>-627.59000000000799</v>
      </c>
      <c r="E65" s="134">
        <v>-567.71199999999999</v>
      </c>
      <c r="F65" s="134">
        <v>-567.71199999999203</v>
      </c>
      <c r="G65" s="134">
        <v>-546.74199999999928</v>
      </c>
      <c r="H65" s="23">
        <v>-565.53300000000081</v>
      </c>
      <c r="I65" s="22">
        <v>-18.791000000001532</v>
      </c>
      <c r="J65" s="22"/>
    </row>
    <row r="66" spans="1:10" s="5" customFormat="1" ht="3" customHeight="1" x14ac:dyDescent="0.2">
      <c r="A66" s="51"/>
      <c r="B66" s="51"/>
      <c r="C66" s="32"/>
      <c r="D66" s="22"/>
      <c r="E66" s="22"/>
      <c r="F66" s="22"/>
      <c r="G66" s="22"/>
      <c r="H66" s="23"/>
      <c r="I66" s="22">
        <v>0</v>
      </c>
      <c r="J66" s="22"/>
    </row>
    <row r="67" spans="1:10" s="5" customFormat="1" x14ac:dyDescent="0.2">
      <c r="A67" s="51" t="s">
        <v>107</v>
      </c>
      <c r="B67" s="51"/>
      <c r="C67" s="134">
        <v>-713.99600000000419</v>
      </c>
      <c r="D67" s="134">
        <v>-272.37000000000802</v>
      </c>
      <c r="E67" s="134">
        <v>-187.42599999999999</v>
      </c>
      <c r="F67" s="134">
        <v>-178.67299999999204</v>
      </c>
      <c r="G67" s="134">
        <v>-216.84899999999931</v>
      </c>
      <c r="H67" s="23">
        <v>-116.64800000000082</v>
      </c>
      <c r="I67" s="22">
        <v>100.20099999999849</v>
      </c>
      <c r="J67" s="22"/>
    </row>
    <row r="68" spans="1:10" s="5" customFormat="1" ht="3" customHeight="1" x14ac:dyDescent="0.2">
      <c r="A68" s="51"/>
      <c r="B68" s="51"/>
      <c r="C68" s="32"/>
      <c r="D68" s="22"/>
      <c r="E68" s="22"/>
      <c r="F68" s="22"/>
      <c r="G68" s="22"/>
      <c r="H68" s="23"/>
      <c r="I68" s="22">
        <v>0</v>
      </c>
      <c r="J68" s="22"/>
    </row>
    <row r="69" spans="1:10" s="5" customFormat="1" x14ac:dyDescent="0.2">
      <c r="A69" s="42" t="s">
        <v>108</v>
      </c>
      <c r="B69" s="42"/>
      <c r="C69" s="135">
        <v>639.93000000000416</v>
      </c>
      <c r="D69" s="135">
        <v>-1628.3399999999965</v>
      </c>
      <c r="E69" s="135">
        <v>-510.57200000000063</v>
      </c>
      <c r="F69" s="135">
        <v>-462.20499999999493</v>
      </c>
      <c r="G69" s="135">
        <v>1270.0469999999987</v>
      </c>
      <c r="H69" s="19">
        <v>1298.4739999999949</v>
      </c>
      <c r="I69" s="25">
        <v>28.426999999996269</v>
      </c>
      <c r="J69" s="25"/>
    </row>
    <row r="70" spans="1:10" s="5" customFormat="1" x14ac:dyDescent="0.2">
      <c r="A70" s="43" t="s">
        <v>168</v>
      </c>
      <c r="B70" s="50"/>
      <c r="C70" s="136">
        <v>5004.6810000000041</v>
      </c>
      <c r="D70" s="136">
        <v>5644.6110000000181</v>
      </c>
      <c r="E70" s="133">
        <v>5644.6110000000081</v>
      </c>
      <c r="F70" s="133">
        <v>5644.6110000000081</v>
      </c>
      <c r="G70" s="133">
        <v>5644.6110000000081</v>
      </c>
      <c r="H70" s="17">
        <v>5644.6110000000081</v>
      </c>
      <c r="I70" s="22">
        <v>0</v>
      </c>
      <c r="J70" s="22"/>
    </row>
    <row r="71" spans="1:10" x14ac:dyDescent="0.2">
      <c r="A71" s="43" t="s">
        <v>169</v>
      </c>
      <c r="B71" s="60">
        <v>29</v>
      </c>
      <c r="C71" s="136">
        <v>5644.6110000000081</v>
      </c>
      <c r="D71" s="136">
        <v>4016.2710000000216</v>
      </c>
      <c r="E71" s="133">
        <v>5134.039000000007</v>
      </c>
      <c r="F71" s="133">
        <v>5182.4060000000136</v>
      </c>
      <c r="G71" s="133">
        <v>6914.6580000000067</v>
      </c>
      <c r="H71" s="17">
        <v>6943.0850000000028</v>
      </c>
      <c r="I71" s="22">
        <v>28.426999999996042</v>
      </c>
      <c r="J71" s="22"/>
    </row>
    <row r="72" spans="1:10" ht="3" customHeight="1" thickBot="1" x14ac:dyDescent="0.25">
      <c r="A72" s="50"/>
      <c r="B72" s="50"/>
      <c r="C72" s="1"/>
      <c r="D72" s="3"/>
      <c r="E72" s="3"/>
      <c r="F72" s="3"/>
      <c r="G72" s="3"/>
      <c r="H72" s="2"/>
    </row>
    <row r="73" spans="1:10" ht="15" customHeight="1" thickBot="1" x14ac:dyDescent="0.25">
      <c r="A73" s="87" t="s">
        <v>56</v>
      </c>
      <c r="B73" s="90"/>
      <c r="C73" s="99"/>
      <c r="D73" s="97"/>
      <c r="E73" s="97"/>
      <c r="F73" s="97"/>
      <c r="G73" s="97"/>
      <c r="H73" s="98"/>
      <c r="I73" s="91"/>
      <c r="J73" s="103"/>
    </row>
    <row r="74" spans="1:10" ht="3" customHeight="1" x14ac:dyDescent="0.2">
      <c r="C74" s="1"/>
      <c r="D74" s="3"/>
      <c r="E74" s="3"/>
      <c r="F74" s="3"/>
      <c r="G74" s="3"/>
      <c r="H74" s="2"/>
    </row>
    <row r="75" spans="1:10" x14ac:dyDescent="0.2">
      <c r="A75" s="43" t="s">
        <v>45</v>
      </c>
      <c r="C75" s="136">
        <v>3210.6470000000081</v>
      </c>
      <c r="D75" s="136">
        <v>3272.3060000000114</v>
      </c>
      <c r="E75" s="133">
        <v>4439.2139999999999</v>
      </c>
      <c r="F75" s="133">
        <v>4437.4879999999976</v>
      </c>
      <c r="G75" s="133">
        <v>5242.5089999999982</v>
      </c>
      <c r="H75" s="17">
        <v>5143.390999999996</v>
      </c>
      <c r="I75" s="22">
        <v>-99.118000000002212</v>
      </c>
      <c r="J75" s="22"/>
    </row>
    <row r="76" spans="1:10" x14ac:dyDescent="0.2">
      <c r="A76" s="43" t="s">
        <v>109</v>
      </c>
      <c r="C76" s="136">
        <v>-1076.9869999999999</v>
      </c>
      <c r="D76" s="136">
        <v>-2870.3199999999997</v>
      </c>
      <c r="E76" s="133">
        <v>-3137.7180000000003</v>
      </c>
      <c r="F76" s="133">
        <v>-3172.3620000000001</v>
      </c>
      <c r="G76" s="133">
        <v>-2567.0370000000003</v>
      </c>
      <c r="H76" s="17">
        <v>-2523.5590000000002</v>
      </c>
      <c r="I76" s="22">
        <v>43.478000000000065</v>
      </c>
      <c r="J76" s="22"/>
    </row>
    <row r="77" spans="1:10" x14ac:dyDescent="0.2">
      <c r="A77" s="42" t="s">
        <v>110</v>
      </c>
      <c r="B77" s="60"/>
      <c r="C77" s="135">
        <v>2133.660000000008</v>
      </c>
      <c r="D77" s="135">
        <v>401.9860000000117</v>
      </c>
      <c r="E77" s="135">
        <v>1301.4959999999996</v>
      </c>
      <c r="F77" s="135">
        <v>1265.1259999999975</v>
      </c>
      <c r="G77" s="135">
        <v>2675.4719999999979</v>
      </c>
      <c r="H77" s="19">
        <v>2619.8319999999958</v>
      </c>
      <c r="I77" s="25">
        <v>-55.640000000002146</v>
      </c>
      <c r="J77" s="25"/>
    </row>
    <row r="80" spans="1:10" x14ac:dyDescent="0.2">
      <c r="A80" s="170" t="s">
        <v>204</v>
      </c>
    </row>
    <row r="81" spans="1:1" x14ac:dyDescent="0.2">
      <c r="A81" s="170" t="s">
        <v>263</v>
      </c>
    </row>
    <row r="82" spans="1:1" x14ac:dyDescent="0.2">
      <c r="A82" s="171" t="s">
        <v>207</v>
      </c>
    </row>
  </sheetData>
  <mergeCells count="3">
    <mergeCell ref="D6:I6"/>
    <mergeCell ref="A2:I2"/>
    <mergeCell ref="A3:I3"/>
  </mergeCells>
  <phoneticPr fontId="6" type="noConversion"/>
  <pageMargins left="0.75" right="0.75" top="1" bottom="1" header="0.5" footer="0.5"/>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81"/>
  <sheetViews>
    <sheetView showGridLines="0" zoomScaleNormal="100" workbookViewId="0"/>
  </sheetViews>
  <sheetFormatPr defaultRowHeight="11.25" x14ac:dyDescent="0.2"/>
  <cols>
    <col min="1" max="1" width="51.83203125" style="34" customWidth="1"/>
    <col min="2" max="2" width="9.83203125" style="34" customWidth="1"/>
    <col min="3" max="3" width="5.83203125" style="34" customWidth="1"/>
    <col min="4" max="4" width="9.83203125" bestFit="1" customWidth="1"/>
    <col min="5" max="11" width="9.83203125" customWidth="1"/>
  </cols>
  <sheetData>
    <row r="1" spans="1:11" ht="15" x14ac:dyDescent="0.25">
      <c r="A1" s="176" t="s">
        <v>225</v>
      </c>
    </row>
    <row r="2" spans="1:11" x14ac:dyDescent="0.2">
      <c r="A2" s="204" t="s">
        <v>203</v>
      </c>
      <c r="B2" s="204"/>
      <c r="C2" s="204"/>
      <c r="D2" s="204"/>
      <c r="E2" s="204"/>
      <c r="F2" s="204"/>
      <c r="G2" s="204"/>
      <c r="H2" s="204"/>
      <c r="I2" s="204"/>
      <c r="J2" s="204"/>
      <c r="K2" s="10"/>
    </row>
    <row r="3" spans="1:11" x14ac:dyDescent="0.2">
      <c r="A3" s="199" t="s">
        <v>202</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t="s">
        <v>188</v>
      </c>
      <c r="E6" s="203" t="s">
        <v>241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3"/>
      <c r="C8" s="43"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35" t="s">
        <v>116</v>
      </c>
      <c r="B11" s="35"/>
      <c r="C11" s="35"/>
      <c r="D11" s="6"/>
      <c r="E11" s="7"/>
      <c r="F11" s="7"/>
      <c r="G11" s="7"/>
      <c r="H11" s="7"/>
      <c r="I11" s="8"/>
      <c r="J11" s="31"/>
      <c r="K11" s="31"/>
    </row>
    <row r="12" spans="1:11" ht="3" customHeight="1" x14ac:dyDescent="0.2">
      <c r="A12" s="40"/>
      <c r="B12" s="40"/>
      <c r="C12" s="40"/>
      <c r="D12" s="6"/>
      <c r="E12" s="7"/>
      <c r="F12" s="7"/>
      <c r="G12" s="7"/>
      <c r="H12" s="7"/>
      <c r="I12" s="8"/>
      <c r="J12" s="31"/>
      <c r="K12" s="31"/>
    </row>
    <row r="13" spans="1:11" x14ac:dyDescent="0.2">
      <c r="A13" s="34" t="s">
        <v>10</v>
      </c>
      <c r="D13" s="1"/>
      <c r="E13" s="1"/>
      <c r="F13" s="1"/>
      <c r="G13" s="1"/>
      <c r="H13" s="1"/>
      <c r="I13" s="2"/>
      <c r="J13" s="5"/>
      <c r="K13" s="5"/>
    </row>
    <row r="14" spans="1:11" x14ac:dyDescent="0.2">
      <c r="A14" s="34" t="s">
        <v>11</v>
      </c>
      <c r="D14" s="136">
        <v>2445.6240000000003</v>
      </c>
      <c r="E14" s="133">
        <v>3465.6600000000003</v>
      </c>
      <c r="F14" s="133">
        <v>3553.9639999999999</v>
      </c>
      <c r="G14" s="133">
        <v>3597.9879999999998</v>
      </c>
      <c r="H14" s="133">
        <v>3427.4030000000002</v>
      </c>
      <c r="I14" s="17">
        <v>3343.6030000000001</v>
      </c>
      <c r="J14" s="22">
        <v>-83.800000000000182</v>
      </c>
      <c r="K14" s="22"/>
    </row>
    <row r="15" spans="1:11" x14ac:dyDescent="0.2">
      <c r="A15" s="34" t="s">
        <v>12</v>
      </c>
      <c r="D15" s="136">
        <v>63.954999999999998</v>
      </c>
      <c r="E15" s="133">
        <v>137.58000000000001</v>
      </c>
      <c r="F15" s="133">
        <v>119.65600000000001</v>
      </c>
      <c r="G15" s="133">
        <v>126.61799999999999</v>
      </c>
      <c r="H15" s="133">
        <v>109.315</v>
      </c>
      <c r="I15" s="17">
        <v>97.296000000000006</v>
      </c>
      <c r="J15" s="22">
        <v>-12.018999999999991</v>
      </c>
      <c r="K15" s="22"/>
    </row>
    <row r="16" spans="1:11" x14ac:dyDescent="0.2">
      <c r="A16" s="34" t="s">
        <v>13</v>
      </c>
      <c r="D16" s="136">
        <v>34089.332999999999</v>
      </c>
      <c r="E16" s="133">
        <v>40539.538999999997</v>
      </c>
      <c r="F16" s="133">
        <v>39616.453000000001</v>
      </c>
      <c r="G16" s="133">
        <v>38779.796999999999</v>
      </c>
      <c r="H16" s="133">
        <v>35660.654999999999</v>
      </c>
      <c r="I16" s="17">
        <v>37403.858999999997</v>
      </c>
      <c r="J16" s="22">
        <v>1743.2039999999979</v>
      </c>
      <c r="K16" s="22"/>
    </row>
    <row r="17" spans="1:11" x14ac:dyDescent="0.2">
      <c r="A17" s="34" t="s">
        <v>14</v>
      </c>
      <c r="D17" s="136">
        <v>125.575</v>
      </c>
      <c r="E17" s="133">
        <v>123.679</v>
      </c>
      <c r="F17" s="133">
        <v>123.679</v>
      </c>
      <c r="G17" s="133">
        <v>123.929</v>
      </c>
      <c r="H17" s="133">
        <v>81.903000000000006</v>
      </c>
      <c r="I17" s="17">
        <v>88.313000000000002</v>
      </c>
      <c r="J17" s="22">
        <v>6.4099999999999966</v>
      </c>
      <c r="K17" s="22"/>
    </row>
    <row r="18" spans="1:11" x14ac:dyDescent="0.2">
      <c r="A18" s="34" t="s">
        <v>16</v>
      </c>
      <c r="D18" s="136">
        <v>467.7870000000039</v>
      </c>
      <c r="E18" s="133">
        <v>440.06600000000617</v>
      </c>
      <c r="F18" s="133">
        <v>442.89800000000832</v>
      </c>
      <c r="G18" s="133">
        <v>442.89800000000105</v>
      </c>
      <c r="H18" s="133">
        <v>563.0789999999979</v>
      </c>
      <c r="I18" s="17">
        <v>601.49700000000303</v>
      </c>
      <c r="J18" s="22">
        <v>38.418000000005122</v>
      </c>
      <c r="K18" s="22"/>
    </row>
    <row r="19" spans="1:11" x14ac:dyDescent="0.2">
      <c r="A19" s="37" t="s">
        <v>25</v>
      </c>
      <c r="B19" s="37"/>
      <c r="C19" s="37"/>
      <c r="D19" s="134">
        <v>37192.273999999998</v>
      </c>
      <c r="E19" s="134">
        <v>44706.523999999998</v>
      </c>
      <c r="F19" s="134">
        <v>43856.650000000009</v>
      </c>
      <c r="G19" s="134">
        <v>43071.229999999996</v>
      </c>
      <c r="H19" s="134">
        <v>39842.354999999996</v>
      </c>
      <c r="I19" s="23">
        <v>41534.567999999999</v>
      </c>
      <c r="J19" s="22">
        <v>1692.2130000000034</v>
      </c>
      <c r="K19" s="22"/>
    </row>
    <row r="20" spans="1:11" ht="3" customHeight="1" x14ac:dyDescent="0.2">
      <c r="A20" s="36"/>
      <c r="B20" s="36"/>
      <c r="C20" s="36"/>
      <c r="D20" s="16"/>
      <c r="E20" s="83"/>
      <c r="F20" s="83">
        <v>0</v>
      </c>
      <c r="G20" s="83">
        <v>0</v>
      </c>
      <c r="H20" s="83"/>
      <c r="I20" s="17"/>
      <c r="J20" s="22"/>
      <c r="K20" s="22"/>
    </row>
    <row r="21" spans="1:11" x14ac:dyDescent="0.2">
      <c r="A21" s="34" t="s">
        <v>26</v>
      </c>
      <c r="D21" s="16"/>
      <c r="E21" s="83"/>
      <c r="F21" s="83"/>
      <c r="G21" s="83"/>
      <c r="H21" s="83"/>
      <c r="I21" s="17"/>
      <c r="J21" s="22"/>
      <c r="K21" s="22"/>
    </row>
    <row r="22" spans="1:11" x14ac:dyDescent="0.2">
      <c r="A22" s="38" t="s">
        <v>17</v>
      </c>
      <c r="B22" s="38"/>
      <c r="C22" s="38"/>
      <c r="D22" s="136">
        <v>1101.17</v>
      </c>
      <c r="E22" s="133">
        <v>1251.0440000000001</v>
      </c>
      <c r="F22" s="133">
        <v>1312.0029999999999</v>
      </c>
      <c r="G22" s="133">
        <v>1312.0029999999999</v>
      </c>
      <c r="H22" s="133">
        <v>1267.0630000000001</v>
      </c>
      <c r="I22" s="17">
        <v>1142.415</v>
      </c>
      <c r="J22" s="22">
        <v>-124.64800000000014</v>
      </c>
      <c r="K22" s="22"/>
    </row>
    <row r="23" spans="1:11" x14ac:dyDescent="0.2">
      <c r="A23" s="38" t="s">
        <v>159</v>
      </c>
      <c r="B23" s="38"/>
      <c r="C23" s="38"/>
      <c r="D23" s="16"/>
      <c r="E23" s="83"/>
      <c r="F23" s="83"/>
      <c r="G23" s="83"/>
      <c r="H23" s="83"/>
      <c r="I23" s="17"/>
      <c r="J23" s="22"/>
      <c r="K23" s="22"/>
    </row>
    <row r="24" spans="1:11" x14ac:dyDescent="0.2">
      <c r="A24" s="36" t="s">
        <v>160</v>
      </c>
      <c r="B24" s="36"/>
      <c r="C24" s="36"/>
      <c r="D24" s="136">
        <v>109.74299999999999</v>
      </c>
      <c r="E24" s="133">
        <v>124.17400000000001</v>
      </c>
      <c r="F24" s="133">
        <v>130.22399999999999</v>
      </c>
      <c r="G24" s="133">
        <v>130.22399999999999</v>
      </c>
      <c r="H24" s="133">
        <v>122.979</v>
      </c>
      <c r="I24" s="17">
        <v>124.5</v>
      </c>
      <c r="J24" s="22">
        <v>1.5210000000000008</v>
      </c>
      <c r="K24" s="22"/>
    </row>
    <row r="25" spans="1:11" x14ac:dyDescent="0.2">
      <c r="A25" s="36" t="s">
        <v>46</v>
      </c>
      <c r="B25" s="36"/>
      <c r="C25" s="36"/>
      <c r="D25" s="136">
        <v>0</v>
      </c>
      <c r="E25" s="133">
        <v>0</v>
      </c>
      <c r="F25" s="133">
        <v>0</v>
      </c>
      <c r="G25" s="133">
        <v>0</v>
      </c>
      <c r="H25" s="133">
        <v>0</v>
      </c>
      <c r="I25" s="17">
        <v>0</v>
      </c>
      <c r="J25" s="22">
        <v>0</v>
      </c>
      <c r="K25" s="22"/>
    </row>
    <row r="26" spans="1:11" x14ac:dyDescent="0.2">
      <c r="A26" s="38" t="s">
        <v>47</v>
      </c>
      <c r="B26" s="38"/>
      <c r="C26" s="38"/>
      <c r="D26" s="136">
        <v>34.341000000000001</v>
      </c>
      <c r="E26" s="133">
        <v>24.195</v>
      </c>
      <c r="F26" s="133">
        <v>24.289000000000001</v>
      </c>
      <c r="G26" s="133">
        <v>24.289000000000001</v>
      </c>
      <c r="H26" s="133">
        <v>28.577000000000002</v>
      </c>
      <c r="I26" s="17">
        <v>58.601999999999997</v>
      </c>
      <c r="J26" s="22">
        <v>30.024999999999995</v>
      </c>
      <c r="K26" s="22"/>
    </row>
    <row r="27" spans="1:11" x14ac:dyDescent="0.2">
      <c r="A27" s="38" t="s">
        <v>18</v>
      </c>
      <c r="B27" s="38"/>
      <c r="C27" s="38"/>
      <c r="D27" s="136">
        <v>2151.5590000000002</v>
      </c>
      <c r="E27" s="133">
        <v>2182.9090000000001</v>
      </c>
      <c r="F27" s="133">
        <v>2202.0500000000002</v>
      </c>
      <c r="G27" s="133">
        <v>2202.0500000000002</v>
      </c>
      <c r="H27" s="133">
        <v>2191.1610000000001</v>
      </c>
      <c r="I27" s="17">
        <v>2488.3670000000002</v>
      </c>
      <c r="J27" s="22">
        <v>297.20600000000013</v>
      </c>
      <c r="K27" s="22"/>
    </row>
    <row r="28" spans="1:11" x14ac:dyDescent="0.2">
      <c r="A28" s="38" t="s">
        <v>19</v>
      </c>
      <c r="B28" s="38"/>
      <c r="C28" s="38"/>
      <c r="D28" s="136">
        <v>792.245</v>
      </c>
      <c r="E28" s="133">
        <v>830.17499999999995</v>
      </c>
      <c r="F28" s="133">
        <v>842.95699999999999</v>
      </c>
      <c r="G28" s="133">
        <v>842.95699999999999</v>
      </c>
      <c r="H28" s="133">
        <v>789.45799999999997</v>
      </c>
      <c r="I28" s="17">
        <v>851.12699999999995</v>
      </c>
      <c r="J28" s="22">
        <v>61.668999999999983</v>
      </c>
      <c r="K28" s="22"/>
    </row>
    <row r="29" spans="1:11" x14ac:dyDescent="0.2">
      <c r="A29" s="38" t="s">
        <v>20</v>
      </c>
      <c r="B29" s="38"/>
      <c r="C29" s="38"/>
      <c r="D29" s="136">
        <v>29615.216000000004</v>
      </c>
      <c r="E29" s="133">
        <v>36197.021999999997</v>
      </c>
      <c r="F29" s="133">
        <v>35235.222999999991</v>
      </c>
      <c r="G29" s="133">
        <v>34402.344999999994</v>
      </c>
      <c r="H29" s="133">
        <v>31418.344000000001</v>
      </c>
      <c r="I29" s="17">
        <v>33008.525999999998</v>
      </c>
      <c r="J29" s="22">
        <v>1590.1819999999971</v>
      </c>
      <c r="K29" s="22"/>
    </row>
    <row r="30" spans="1:11" x14ac:dyDescent="0.2">
      <c r="A30" s="34" t="s">
        <v>179</v>
      </c>
      <c r="D30" s="16"/>
      <c r="E30" s="83"/>
      <c r="F30" s="83"/>
      <c r="G30" s="83"/>
      <c r="H30" s="83"/>
      <c r="I30" s="17"/>
      <c r="J30" s="22"/>
      <c r="K30" s="22"/>
    </row>
    <row r="31" spans="1:11" x14ac:dyDescent="0.2">
      <c r="A31" s="36" t="s">
        <v>180</v>
      </c>
      <c r="D31" s="136">
        <v>89.838999999999999</v>
      </c>
      <c r="E31" s="133">
        <v>92.022999999999996</v>
      </c>
      <c r="F31" s="133">
        <v>90.474999999999994</v>
      </c>
      <c r="G31" s="133">
        <v>88.399000000000001</v>
      </c>
      <c r="H31" s="133">
        <v>85.251000000000005</v>
      </c>
      <c r="I31" s="17">
        <v>75.481999999999999</v>
      </c>
      <c r="J31" s="22">
        <v>-9.7690000000000055</v>
      </c>
      <c r="K31" s="22"/>
    </row>
    <row r="32" spans="1:11" x14ac:dyDescent="0.2">
      <c r="A32" s="36" t="s">
        <v>21</v>
      </c>
      <c r="D32" s="136">
        <v>571.548</v>
      </c>
      <c r="E32" s="133">
        <v>554.19299999999998</v>
      </c>
      <c r="F32" s="133">
        <v>518.54</v>
      </c>
      <c r="G32" s="133">
        <v>518.54</v>
      </c>
      <c r="H32" s="133">
        <v>475.20500000000004</v>
      </c>
      <c r="I32" s="17">
        <v>450.71800000000007</v>
      </c>
      <c r="J32" s="22">
        <v>-24.486999999999966</v>
      </c>
      <c r="K32" s="22"/>
    </row>
    <row r="33" spans="1:11" x14ac:dyDescent="0.2">
      <c r="A33" s="34" t="s">
        <v>138</v>
      </c>
      <c r="D33" s="136">
        <v>609.04300000000001</v>
      </c>
      <c r="E33" s="133">
        <v>665.42100000000028</v>
      </c>
      <c r="F33" s="133">
        <v>624.66699999999992</v>
      </c>
      <c r="G33" s="133">
        <v>624.66700000000014</v>
      </c>
      <c r="H33" s="133">
        <v>656.01900000000001</v>
      </c>
      <c r="I33" s="17">
        <v>637.09500000000003</v>
      </c>
      <c r="J33" s="22">
        <v>-18.923999999999978</v>
      </c>
      <c r="K33" s="22"/>
    </row>
    <row r="34" spans="1:11" x14ac:dyDescent="0.2">
      <c r="A34" s="34" t="s">
        <v>22</v>
      </c>
      <c r="D34" s="136">
        <v>1481.7629999999917</v>
      </c>
      <c r="E34" s="133">
        <v>1813.0529999999999</v>
      </c>
      <c r="F34" s="133">
        <v>1854.2090000000026</v>
      </c>
      <c r="G34" s="133">
        <v>1896.7810000000027</v>
      </c>
      <c r="H34" s="133">
        <v>1876.8249999999898</v>
      </c>
      <c r="I34" s="17">
        <v>1854.012999999999</v>
      </c>
      <c r="J34" s="22">
        <v>-22.811999999990803</v>
      </c>
      <c r="K34" s="22"/>
    </row>
    <row r="35" spans="1:11" x14ac:dyDescent="0.2">
      <c r="A35" s="34" t="s">
        <v>23</v>
      </c>
      <c r="D35" s="136">
        <v>14.579000000000001</v>
      </c>
      <c r="E35" s="133">
        <v>0</v>
      </c>
      <c r="F35" s="113">
        <v>6.16</v>
      </c>
      <c r="G35" s="113">
        <v>6.16</v>
      </c>
      <c r="H35" s="113">
        <v>7.0549999999999997</v>
      </c>
      <c r="I35" s="17">
        <v>63.230000000000004</v>
      </c>
      <c r="J35" s="22">
        <v>56.175000000000004</v>
      </c>
      <c r="K35" s="22"/>
    </row>
    <row r="36" spans="1:11" x14ac:dyDescent="0.2">
      <c r="A36" s="37" t="s">
        <v>25</v>
      </c>
      <c r="B36" s="37"/>
      <c r="C36" s="37"/>
      <c r="D36" s="134">
        <v>36571.045999999995</v>
      </c>
      <c r="E36" s="134">
        <v>43734.209000000003</v>
      </c>
      <c r="F36" s="134">
        <v>42840.796999999999</v>
      </c>
      <c r="G36" s="134">
        <v>42048.415000000001</v>
      </c>
      <c r="H36" s="134">
        <v>38917.936999999991</v>
      </c>
      <c r="I36" s="23">
        <v>40754.075000000004</v>
      </c>
      <c r="J36" s="22">
        <v>1836.1380000000136</v>
      </c>
      <c r="K36" s="22"/>
    </row>
    <row r="37" spans="1:11" ht="3" customHeight="1" x14ac:dyDescent="0.2">
      <c r="A37" s="36"/>
      <c r="B37" s="36"/>
      <c r="C37" s="36"/>
      <c r="D37" s="16"/>
      <c r="E37" s="83"/>
      <c r="F37" s="83"/>
      <c r="G37" s="83"/>
      <c r="H37" s="83"/>
      <c r="I37" s="17"/>
      <c r="J37" s="22"/>
      <c r="K37" s="22"/>
    </row>
    <row r="38" spans="1:11" x14ac:dyDescent="0.2">
      <c r="A38" s="33" t="s">
        <v>266</v>
      </c>
      <c r="B38" s="62"/>
      <c r="C38" s="108">
        <v>4</v>
      </c>
      <c r="D38" s="135">
        <v>621.22800000000279</v>
      </c>
      <c r="E38" s="135">
        <v>972.31499999999505</v>
      </c>
      <c r="F38" s="135">
        <v>1015.8530000000101</v>
      </c>
      <c r="G38" s="135">
        <v>1022.8149999999951</v>
      </c>
      <c r="H38" s="135">
        <v>924.41800000000512</v>
      </c>
      <c r="I38" s="19">
        <v>780.49299999999494</v>
      </c>
      <c r="J38" s="25">
        <v>-143.92500000001019</v>
      </c>
      <c r="K38" s="22"/>
    </row>
    <row r="39" spans="1:11" ht="3" customHeight="1" x14ac:dyDescent="0.2">
      <c r="D39" s="1"/>
      <c r="E39" s="83"/>
      <c r="F39" s="83"/>
      <c r="G39" s="83"/>
      <c r="H39" s="83"/>
      <c r="I39" s="2"/>
      <c r="J39" s="22"/>
      <c r="K39" s="22"/>
    </row>
    <row r="40" spans="1:11" x14ac:dyDescent="0.2">
      <c r="A40" s="51" t="s">
        <v>174</v>
      </c>
      <c r="B40" s="51"/>
      <c r="C40" s="51"/>
      <c r="D40" s="1"/>
      <c r="E40" s="83"/>
      <c r="F40" s="22"/>
      <c r="G40" s="22"/>
      <c r="H40" s="22"/>
      <c r="I40" s="2"/>
      <c r="J40" s="22"/>
      <c r="K40" s="22"/>
    </row>
    <row r="41" spans="1:11" x14ac:dyDescent="0.2">
      <c r="A41" s="48" t="s">
        <v>143</v>
      </c>
      <c r="B41" s="48"/>
      <c r="C41" s="48"/>
      <c r="D41" s="136">
        <v>-65.224000000000004</v>
      </c>
      <c r="E41" s="133">
        <v>-214.73400000000001</v>
      </c>
      <c r="F41" s="133">
        <v>-264.86700000000002</v>
      </c>
      <c r="G41" s="133">
        <v>-271.70699999999999</v>
      </c>
      <c r="H41" s="133">
        <v>-168.80699999999999</v>
      </c>
      <c r="I41" s="17">
        <v>-210.291</v>
      </c>
      <c r="J41" s="22">
        <v>-41.484000000000009</v>
      </c>
      <c r="K41" s="22"/>
    </row>
    <row r="42" spans="1:11" x14ac:dyDescent="0.2">
      <c r="A42" s="50" t="s">
        <v>48</v>
      </c>
      <c r="B42" s="50"/>
      <c r="C42" s="50"/>
      <c r="D42" s="136">
        <v>-71.751000000000005</v>
      </c>
      <c r="E42" s="133">
        <v>-34.445</v>
      </c>
      <c r="F42" s="133">
        <v>-34.645000000000003</v>
      </c>
      <c r="G42" s="133">
        <v>-34.645000000000003</v>
      </c>
      <c r="H42" s="133">
        <v>-35.536999999999999</v>
      </c>
      <c r="I42" s="17">
        <v>-12.565</v>
      </c>
      <c r="J42" s="22">
        <v>22.972000000000001</v>
      </c>
      <c r="K42" s="22"/>
    </row>
    <row r="43" spans="1:11" x14ac:dyDescent="0.2">
      <c r="A43" s="109" t="s">
        <v>178</v>
      </c>
      <c r="B43" s="50"/>
      <c r="C43" s="50"/>
      <c r="D43" s="136">
        <v>-43.831999999996242</v>
      </c>
      <c r="E43" s="113">
        <v>0</v>
      </c>
      <c r="F43" s="113">
        <v>0</v>
      </c>
      <c r="G43" s="113">
        <v>-6.8212102632969618E-12</v>
      </c>
      <c r="H43" s="113">
        <v>1.9326762412674725E-12</v>
      </c>
      <c r="I43" s="17">
        <v>-112.27000000000498</v>
      </c>
      <c r="J43" s="22">
        <v>-112.27000000000692</v>
      </c>
      <c r="K43" s="22"/>
    </row>
    <row r="44" spans="1:11" x14ac:dyDescent="0.2">
      <c r="A44" s="52" t="s">
        <v>49</v>
      </c>
      <c r="B44" s="52"/>
      <c r="C44" s="52"/>
      <c r="D44" s="134">
        <v>-180.80699999999626</v>
      </c>
      <c r="E44" s="133">
        <v>-249.179</v>
      </c>
      <c r="F44" s="22">
        <v>-299.512</v>
      </c>
      <c r="G44" s="22">
        <v>-306.3520000000068</v>
      </c>
      <c r="H44" s="22">
        <v>-204.34399999999806</v>
      </c>
      <c r="I44" s="23">
        <v>-335.12600000000498</v>
      </c>
      <c r="J44" s="22">
        <v>-130.78200000000692</v>
      </c>
      <c r="K44" s="22"/>
    </row>
    <row r="45" spans="1:11" ht="3" customHeight="1" x14ac:dyDescent="0.2">
      <c r="A45" s="43"/>
      <c r="B45" s="43"/>
      <c r="C45" s="43"/>
      <c r="D45" s="16"/>
      <c r="E45" s="83"/>
      <c r="F45" s="83"/>
      <c r="G45" s="83"/>
      <c r="H45" s="83"/>
      <c r="I45" s="17"/>
      <c r="J45" s="22"/>
      <c r="K45" s="22"/>
    </row>
    <row r="46" spans="1:11" s="46" customFormat="1" x14ac:dyDescent="0.2">
      <c r="A46" s="53" t="s">
        <v>50</v>
      </c>
      <c r="B46" s="53"/>
      <c r="C46" s="53"/>
      <c r="D46" s="134">
        <v>440.42100000000653</v>
      </c>
      <c r="E46" s="102">
        <v>723.13599999999508</v>
      </c>
      <c r="F46" s="102">
        <v>716.34100000001013</v>
      </c>
      <c r="G46" s="102">
        <v>716.46299999998826</v>
      </c>
      <c r="H46" s="102">
        <v>720.07400000000712</v>
      </c>
      <c r="I46" s="58">
        <v>445.36699999998996</v>
      </c>
      <c r="J46" s="22">
        <v>-274.70700000001716</v>
      </c>
      <c r="K46" s="22"/>
    </row>
    <row r="47" spans="1:11" ht="3" customHeight="1" x14ac:dyDescent="0.2">
      <c r="A47" s="43"/>
      <c r="B47" s="43"/>
      <c r="C47" s="43"/>
      <c r="D47" s="16"/>
      <c r="E47" s="83"/>
      <c r="F47" s="83"/>
      <c r="G47" s="83"/>
      <c r="H47" s="83"/>
      <c r="I47" s="17"/>
      <c r="J47" s="22"/>
      <c r="K47" s="22"/>
    </row>
    <row r="48" spans="1:11" x14ac:dyDescent="0.2">
      <c r="A48" s="51" t="s">
        <v>139</v>
      </c>
      <c r="B48" s="51"/>
      <c r="C48" s="51"/>
      <c r="D48" s="45"/>
      <c r="E48" s="83"/>
      <c r="F48" s="83"/>
      <c r="G48" s="83"/>
      <c r="H48" s="83"/>
      <c r="I48" s="19"/>
      <c r="J48" s="22"/>
      <c r="K48" s="22"/>
    </row>
    <row r="49" spans="1:11" x14ac:dyDescent="0.2">
      <c r="A49" s="51" t="s">
        <v>173</v>
      </c>
      <c r="B49" s="35"/>
      <c r="C49" s="35"/>
      <c r="D49" s="32"/>
      <c r="E49" s="83"/>
      <c r="F49" s="83"/>
      <c r="G49" s="83"/>
      <c r="H49" s="83"/>
      <c r="I49" s="23"/>
      <c r="J49" s="22"/>
      <c r="K49" s="22"/>
    </row>
    <row r="50" spans="1:11" x14ac:dyDescent="0.2">
      <c r="A50" s="56" t="s">
        <v>52</v>
      </c>
      <c r="B50" s="50"/>
      <c r="C50" s="50"/>
      <c r="D50" s="136">
        <v>458.68000000000029</v>
      </c>
      <c r="E50" s="133">
        <v>617.84200000000055</v>
      </c>
      <c r="F50" s="133">
        <v>579.67599999999948</v>
      </c>
      <c r="G50" s="133">
        <v>579.55600000000049</v>
      </c>
      <c r="H50" s="133">
        <v>311.54699999999866</v>
      </c>
      <c r="I50" s="17">
        <v>1421.7720000000008</v>
      </c>
      <c r="J50" s="22">
        <v>1110.2250000000022</v>
      </c>
      <c r="K50" s="22"/>
    </row>
    <row r="51" spans="1:11" x14ac:dyDescent="0.2">
      <c r="A51" s="48" t="s">
        <v>177</v>
      </c>
      <c r="B51" s="49"/>
      <c r="C51" s="49"/>
      <c r="D51" s="136">
        <v>-26.954999999999998</v>
      </c>
      <c r="E51" s="133">
        <v>1.784</v>
      </c>
      <c r="F51" s="133">
        <v>1.3720000000000001</v>
      </c>
      <c r="G51" s="133">
        <v>1.3720000000000001</v>
      </c>
      <c r="H51" s="133">
        <v>7.88</v>
      </c>
      <c r="I51" s="17">
        <v>-1.8740000000000001</v>
      </c>
      <c r="J51" s="22">
        <v>-9.7539999999999996</v>
      </c>
      <c r="K51" s="22"/>
    </row>
    <row r="52" spans="1:11" x14ac:dyDescent="0.2">
      <c r="A52" s="117" t="s">
        <v>53</v>
      </c>
      <c r="B52" s="49"/>
      <c r="C52" s="49"/>
      <c r="D52" s="136">
        <v>3.6819999999999999</v>
      </c>
      <c r="E52" s="133">
        <v>-0.106</v>
      </c>
      <c r="F52" s="113">
        <v>-0.01</v>
      </c>
      <c r="G52" s="113">
        <v>-0.01</v>
      </c>
      <c r="H52" s="133">
        <v>0.72099999999999997</v>
      </c>
      <c r="I52" s="17">
        <v>-20.689</v>
      </c>
      <c r="J52" s="160">
        <v>-21.41</v>
      </c>
      <c r="K52" s="22"/>
    </row>
    <row r="53" spans="1:11" x14ac:dyDescent="0.2">
      <c r="A53" s="50" t="s">
        <v>55</v>
      </c>
      <c r="B53" s="50"/>
      <c r="C53" s="50"/>
      <c r="D53" s="113">
        <v>-104.541</v>
      </c>
      <c r="E53" s="113">
        <v>3.4106051316484809E-12</v>
      </c>
      <c r="F53" s="113">
        <v>-9.5496943686157465E-12</v>
      </c>
      <c r="G53" s="113">
        <v>5.0022208597511053E-12</v>
      </c>
      <c r="H53" s="113">
        <v>-5.3432813729159534E-12</v>
      </c>
      <c r="I53" s="126">
        <v>5.0022208597511053E-12</v>
      </c>
      <c r="J53" s="114">
        <v>1.0345502232667059E-11</v>
      </c>
      <c r="K53" s="22"/>
    </row>
    <row r="54" spans="1:11" x14ac:dyDescent="0.2">
      <c r="A54" s="51" t="s">
        <v>140</v>
      </c>
      <c r="B54" s="51"/>
      <c r="C54" s="51"/>
      <c r="D54" s="134">
        <v>330.86600000000033</v>
      </c>
      <c r="E54" s="32">
        <v>619.52000000000396</v>
      </c>
      <c r="F54" s="32">
        <v>581.03799999998989</v>
      </c>
      <c r="G54" s="32">
        <v>580.91800000000546</v>
      </c>
      <c r="H54" s="32">
        <v>320.14799999999332</v>
      </c>
      <c r="I54" s="23">
        <v>1399.2090000000057</v>
      </c>
      <c r="J54" s="22">
        <v>1079.0610000000124</v>
      </c>
      <c r="K54" s="22"/>
    </row>
    <row r="55" spans="1:11" ht="3" customHeight="1" x14ac:dyDescent="0.2">
      <c r="D55" s="32"/>
      <c r="E55" s="83"/>
      <c r="F55" s="83"/>
      <c r="G55" s="83"/>
      <c r="H55" s="83"/>
      <c r="I55" s="23"/>
      <c r="J55" s="22"/>
      <c r="K55" s="22"/>
    </row>
    <row r="56" spans="1:11" x14ac:dyDescent="0.2">
      <c r="A56" s="35" t="s">
        <v>133</v>
      </c>
      <c r="B56" s="35"/>
      <c r="C56" s="35"/>
      <c r="D56" s="32"/>
      <c r="E56" s="83"/>
      <c r="F56" s="83"/>
      <c r="G56" s="83"/>
      <c r="H56" s="83"/>
      <c r="I56" s="23"/>
      <c r="J56" s="22"/>
      <c r="K56" s="22"/>
    </row>
    <row r="57" spans="1:11" x14ac:dyDescent="0.2">
      <c r="A57" s="34" t="s">
        <v>134</v>
      </c>
      <c r="D57" s="136">
        <v>-162.499</v>
      </c>
      <c r="E57" s="133">
        <v>-2269.2950000000001</v>
      </c>
      <c r="F57" s="133">
        <v>-2348.085</v>
      </c>
      <c r="G57" s="133">
        <v>-1328.3140000000001</v>
      </c>
      <c r="H57" s="133">
        <v>-1338.55</v>
      </c>
      <c r="I57" s="17">
        <v>-1341.0440000000001</v>
      </c>
      <c r="J57" s="22">
        <v>-2.4940000000001419</v>
      </c>
      <c r="K57" s="22"/>
    </row>
    <row r="58" spans="1:11" x14ac:dyDescent="0.2">
      <c r="A58" s="34" t="s">
        <v>135</v>
      </c>
      <c r="D58" s="136">
        <v>652.22799999999916</v>
      </c>
      <c r="E58" s="133">
        <v>1424.2389999999996</v>
      </c>
      <c r="F58" s="133">
        <v>1276.8920000000016</v>
      </c>
      <c r="G58" s="133">
        <v>1207.7480000000014</v>
      </c>
      <c r="H58" s="133">
        <v>821.99300000000039</v>
      </c>
      <c r="I58" s="17">
        <v>1113.9989999999998</v>
      </c>
      <c r="J58" s="22">
        <v>292.0059999999994</v>
      </c>
      <c r="K58" s="22"/>
    </row>
    <row r="59" spans="1:11" x14ac:dyDescent="0.2">
      <c r="A59" s="35" t="s">
        <v>136</v>
      </c>
      <c r="B59" s="35"/>
      <c r="C59" s="35"/>
      <c r="D59" s="134">
        <v>489.72899999999913</v>
      </c>
      <c r="E59" s="22">
        <v>-845.05600000000049</v>
      </c>
      <c r="F59" s="22">
        <v>-1071.1929999999984</v>
      </c>
      <c r="G59" s="22">
        <v>-120.56599999999867</v>
      </c>
      <c r="H59" s="22">
        <v>-516.55699999999956</v>
      </c>
      <c r="I59" s="23">
        <v>-227.0450000000003</v>
      </c>
      <c r="J59" s="22">
        <v>289.51199999999926</v>
      </c>
      <c r="K59" s="22"/>
    </row>
    <row r="60" spans="1:11" ht="3" customHeight="1" x14ac:dyDescent="0.2">
      <c r="D60" s="32"/>
      <c r="E60" s="22"/>
      <c r="F60" s="83"/>
      <c r="G60" s="83"/>
      <c r="H60" s="83"/>
      <c r="I60" s="23"/>
      <c r="J60" s="22"/>
      <c r="K60" s="22"/>
    </row>
    <row r="61" spans="1:11" ht="14.45" customHeight="1" x14ac:dyDescent="0.2">
      <c r="A61" s="35" t="s">
        <v>267</v>
      </c>
      <c r="B61" s="108"/>
      <c r="C61" s="108">
        <v>4</v>
      </c>
      <c r="D61" s="134">
        <v>1261.016000000006</v>
      </c>
      <c r="E61" s="32">
        <v>497.59999999999854</v>
      </c>
      <c r="F61" s="32">
        <v>226.18600000000151</v>
      </c>
      <c r="G61" s="32">
        <v>1176.8149999999951</v>
      </c>
      <c r="H61" s="32">
        <v>523.66500000000087</v>
      </c>
      <c r="I61" s="23">
        <v>1617.5309999999954</v>
      </c>
      <c r="J61" s="22">
        <v>1093.8659999999945</v>
      </c>
      <c r="K61" s="22"/>
    </row>
    <row r="62" spans="1:11" ht="3" customHeight="1" thickBot="1" x14ac:dyDescent="0.25">
      <c r="D62" s="16"/>
      <c r="E62" s="83"/>
      <c r="F62" s="83"/>
      <c r="G62" s="83"/>
      <c r="H62" s="83"/>
      <c r="I62" s="17"/>
      <c r="J62" s="22"/>
      <c r="K62" s="22"/>
    </row>
    <row r="63" spans="1:11" ht="20.100000000000001" customHeight="1" thickBot="1" x14ac:dyDescent="0.25">
      <c r="A63" s="84" t="s">
        <v>56</v>
      </c>
      <c r="B63" s="84"/>
      <c r="C63" s="84"/>
      <c r="D63" s="95"/>
      <c r="E63" s="94"/>
      <c r="F63" s="94"/>
      <c r="G63" s="94"/>
      <c r="H63" s="94"/>
      <c r="I63" s="96"/>
      <c r="J63" s="86"/>
      <c r="K63" s="102"/>
    </row>
    <row r="64" spans="1:11" ht="3" customHeight="1" x14ac:dyDescent="0.2">
      <c r="D64" s="16"/>
      <c r="E64" s="83"/>
      <c r="F64" s="83"/>
      <c r="G64" s="83"/>
      <c r="H64" s="83"/>
      <c r="I64" s="17"/>
      <c r="J64" s="22"/>
      <c r="K64" s="22"/>
    </row>
    <row r="65" spans="1:11" x14ac:dyDescent="0.2">
      <c r="A65" s="33" t="s">
        <v>24</v>
      </c>
      <c r="B65" s="33"/>
      <c r="C65" s="33"/>
      <c r="D65" s="135">
        <v>621.22800000000279</v>
      </c>
      <c r="E65" s="135">
        <v>972.31499999999505</v>
      </c>
      <c r="F65" s="135">
        <v>1015.8530000000101</v>
      </c>
      <c r="G65" s="135">
        <v>1022.8149999999951</v>
      </c>
      <c r="H65" s="135">
        <v>924.41800000000512</v>
      </c>
      <c r="I65" s="19">
        <v>780.49299999999494</v>
      </c>
      <c r="J65" s="25">
        <v>-143.92500000001019</v>
      </c>
      <c r="K65" s="25"/>
    </row>
    <row r="66" spans="1:11" ht="3" customHeight="1" x14ac:dyDescent="0.2">
      <c r="D66" s="16"/>
      <c r="E66" s="83"/>
      <c r="F66" s="83"/>
      <c r="G66" s="83"/>
      <c r="H66" s="83"/>
      <c r="I66" s="17"/>
      <c r="J66" s="25"/>
      <c r="K66" s="25"/>
    </row>
    <row r="67" spans="1:11" x14ac:dyDescent="0.2">
      <c r="A67" s="34" t="s">
        <v>253</v>
      </c>
      <c r="D67" s="16"/>
      <c r="E67" s="83"/>
      <c r="F67" s="83"/>
      <c r="G67" s="83"/>
      <c r="H67" s="83"/>
      <c r="I67" s="17"/>
      <c r="J67" s="25"/>
      <c r="K67" s="25"/>
    </row>
    <row r="68" spans="1:11" x14ac:dyDescent="0.2">
      <c r="A68" s="47" t="s">
        <v>44</v>
      </c>
      <c r="B68" s="47"/>
      <c r="C68" s="47"/>
      <c r="D68" s="136">
        <v>2682.7200000000003</v>
      </c>
      <c r="E68" s="133">
        <v>4593.4120000000003</v>
      </c>
      <c r="F68" s="136">
        <v>4344.4069999999992</v>
      </c>
      <c r="G68" s="136">
        <v>4337.9749999999995</v>
      </c>
      <c r="H68" s="136">
        <v>3299.5440000000003</v>
      </c>
      <c r="I68" s="17">
        <v>3223.5780000000009</v>
      </c>
      <c r="J68" s="22">
        <v>-75.96599999999944</v>
      </c>
      <c r="K68" s="22"/>
    </row>
    <row r="69" spans="1:11" x14ac:dyDescent="0.2">
      <c r="A69" s="34" t="s">
        <v>57</v>
      </c>
      <c r="D69" s="136">
        <v>2050.2610000000004</v>
      </c>
      <c r="E69" s="133">
        <v>118.76800000000003</v>
      </c>
      <c r="F69" s="136">
        <v>124.49399999999969</v>
      </c>
      <c r="G69" s="136">
        <v>124.49399999999969</v>
      </c>
      <c r="H69" s="136">
        <v>13.9350000000004</v>
      </c>
      <c r="I69" s="17">
        <v>-399.86399999999958</v>
      </c>
      <c r="J69" s="22">
        <v>-413.79899999999998</v>
      </c>
      <c r="K69" s="22"/>
    </row>
    <row r="70" spans="1:11" x14ac:dyDescent="0.2">
      <c r="A70" s="41" t="s">
        <v>132</v>
      </c>
      <c r="B70" s="41"/>
      <c r="C70" s="41"/>
      <c r="D70" s="136">
        <v>108.66800000000012</v>
      </c>
      <c r="E70" s="133">
        <v>133.73300000000017</v>
      </c>
      <c r="F70" s="136">
        <v>130.04800000000068</v>
      </c>
      <c r="G70" s="136">
        <v>130.04800000000068</v>
      </c>
      <c r="H70" s="136">
        <v>152.10499999999956</v>
      </c>
      <c r="I70" s="17">
        <v>66.201999999999316</v>
      </c>
      <c r="J70" s="22">
        <v>-85.903000000000247</v>
      </c>
      <c r="K70" s="22"/>
    </row>
    <row r="71" spans="1:11" x14ac:dyDescent="0.2">
      <c r="A71" s="35" t="s">
        <v>58</v>
      </c>
      <c r="B71" s="35"/>
      <c r="C71" s="35"/>
      <c r="D71" s="16"/>
      <c r="E71" s="83"/>
      <c r="F71" s="83"/>
      <c r="G71" s="83"/>
      <c r="H71" s="83"/>
      <c r="I71" s="17"/>
      <c r="J71" s="22"/>
      <c r="K71" s="22"/>
    </row>
    <row r="72" spans="1:11" x14ac:dyDescent="0.2">
      <c r="A72" s="34" t="s">
        <v>28</v>
      </c>
      <c r="D72" s="136">
        <v>310.52800000000002</v>
      </c>
      <c r="E72" s="133">
        <v>408.41</v>
      </c>
      <c r="F72" s="136">
        <v>433.66900000000004</v>
      </c>
      <c r="G72" s="136">
        <v>433.66900000000004</v>
      </c>
      <c r="H72" s="136">
        <v>469.43799999999999</v>
      </c>
      <c r="I72" s="17">
        <v>433.78100000000001</v>
      </c>
      <c r="J72" s="22">
        <v>-35.656999999999982</v>
      </c>
      <c r="K72" s="22"/>
    </row>
    <row r="73" spans="1:11" x14ac:dyDescent="0.2">
      <c r="A73" s="34" t="s">
        <v>59</v>
      </c>
      <c r="D73" s="136">
        <v>2151.5590000000002</v>
      </c>
      <c r="E73" s="133">
        <v>2182.9090000000001</v>
      </c>
      <c r="F73" s="136">
        <v>2202.0500000000002</v>
      </c>
      <c r="G73" s="136">
        <v>2202.0500000000002</v>
      </c>
      <c r="H73" s="136">
        <v>2191.1610000000001</v>
      </c>
      <c r="I73" s="17">
        <v>2488.3670000000002</v>
      </c>
      <c r="J73" s="22">
        <v>297.20600000000013</v>
      </c>
      <c r="K73" s="22"/>
    </row>
    <row r="74" spans="1:11" x14ac:dyDescent="0.2">
      <c r="A74" s="35" t="s">
        <v>60</v>
      </c>
      <c r="B74" s="35"/>
      <c r="C74" s="35"/>
      <c r="D74" s="136">
        <v>2379.5620000000008</v>
      </c>
      <c r="E74" s="134">
        <v>2254.5940000000005</v>
      </c>
      <c r="F74" s="22">
        <v>1963.2299999999996</v>
      </c>
      <c r="G74" s="22">
        <v>1956.7979999999998</v>
      </c>
      <c r="H74" s="22">
        <v>804.98500000000013</v>
      </c>
      <c r="I74" s="23">
        <v>-32.231999999999516</v>
      </c>
      <c r="J74" s="22">
        <v>-837.21699999999964</v>
      </c>
      <c r="K74" s="22"/>
    </row>
    <row r="75" spans="1:11" ht="3" customHeight="1" x14ac:dyDescent="0.2">
      <c r="D75" s="32"/>
      <c r="E75" s="83"/>
      <c r="F75" s="22"/>
      <c r="G75" s="22"/>
      <c r="H75" s="22"/>
      <c r="I75" s="23"/>
      <c r="J75" s="22"/>
      <c r="K75" s="22"/>
    </row>
    <row r="76" spans="1:11" x14ac:dyDescent="0.2">
      <c r="A76" s="35" t="s">
        <v>61</v>
      </c>
      <c r="B76" s="62"/>
      <c r="C76" s="108">
        <v>4</v>
      </c>
      <c r="D76" s="134">
        <v>-1758.333999999998</v>
      </c>
      <c r="E76" s="134">
        <v>-1282.2790000000055</v>
      </c>
      <c r="F76" s="22">
        <v>-947.37699999998949</v>
      </c>
      <c r="G76" s="22">
        <v>-933.98300000000472</v>
      </c>
      <c r="H76" s="22">
        <v>119.43300000000499</v>
      </c>
      <c r="I76" s="23">
        <v>812.72499999999445</v>
      </c>
      <c r="J76" s="22">
        <v>693.29199999998946</v>
      </c>
      <c r="K76" s="22"/>
    </row>
    <row r="77" spans="1:11" x14ac:dyDescent="0.2">
      <c r="D77" s="20"/>
      <c r="E77" s="20"/>
      <c r="F77" s="20"/>
      <c r="G77" s="20"/>
      <c r="H77" s="20"/>
      <c r="I77" s="44"/>
      <c r="J77" s="22"/>
      <c r="K77" s="22"/>
    </row>
    <row r="79" spans="1:11" x14ac:dyDescent="0.2">
      <c r="A79" s="169" t="s">
        <v>209</v>
      </c>
    </row>
    <row r="80" spans="1:11" x14ac:dyDescent="0.2">
      <c r="A80" s="169" t="s">
        <v>210</v>
      </c>
    </row>
    <row r="81" spans="1:1" x14ac:dyDescent="0.2">
      <c r="A81" s="171" t="s">
        <v>207</v>
      </c>
    </row>
  </sheetData>
  <mergeCells count="3">
    <mergeCell ref="E6:J6"/>
    <mergeCell ref="A2:J2"/>
    <mergeCell ref="A3:J3"/>
  </mergeCells>
  <phoneticPr fontId="6" type="noConversion"/>
  <pageMargins left="0.75" right="0.75" top="1" bottom="1" header="0.5" footer="0.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82"/>
  <sheetViews>
    <sheetView showGridLines="0" zoomScaleNormal="100" workbookViewId="0"/>
  </sheetViews>
  <sheetFormatPr defaultRowHeight="11.25" x14ac:dyDescent="0.2"/>
  <cols>
    <col min="1" max="1" width="51.83203125" style="34" customWidth="1"/>
    <col min="2" max="2" width="9.83203125" style="34" customWidth="1"/>
    <col min="3" max="3" width="9" style="34" customWidth="1"/>
    <col min="4" max="8" width="9.83203125" customWidth="1"/>
    <col min="9" max="9" width="11.83203125" bestFit="1" customWidth="1"/>
    <col min="10" max="11" width="9.83203125" customWidth="1"/>
  </cols>
  <sheetData>
    <row r="1" spans="1:11" ht="15" x14ac:dyDescent="0.25">
      <c r="A1" s="176" t="s">
        <v>226</v>
      </c>
    </row>
    <row r="2" spans="1:11" x14ac:dyDescent="0.2">
      <c r="A2" s="204" t="s">
        <v>203</v>
      </c>
      <c r="B2" s="204"/>
      <c r="C2" s="204"/>
      <c r="D2" s="204"/>
      <c r="E2" s="204"/>
      <c r="F2" s="204"/>
      <c r="G2" s="204"/>
      <c r="H2" s="204"/>
      <c r="I2" s="204"/>
      <c r="J2" s="204"/>
      <c r="K2" s="10"/>
    </row>
    <row r="3" spans="1:11" x14ac:dyDescent="0.2">
      <c r="A3" s="199" t="s">
        <v>215</v>
      </c>
      <c r="B3" s="199"/>
      <c r="C3" s="199"/>
      <c r="D3" s="199"/>
      <c r="E3" s="199"/>
      <c r="F3" s="199"/>
      <c r="G3" s="199"/>
      <c r="H3" s="199"/>
      <c r="I3" s="199"/>
      <c r="J3" s="199"/>
      <c r="K3" s="10"/>
    </row>
    <row r="4" spans="1:11" ht="3" customHeight="1" x14ac:dyDescent="0.2">
      <c r="D4" s="1"/>
      <c r="E4" s="1"/>
      <c r="F4" s="1"/>
      <c r="G4" s="1"/>
      <c r="H4" s="1"/>
      <c r="I4" s="1"/>
      <c r="J4" s="10"/>
      <c r="K4" s="10"/>
    </row>
    <row r="5" spans="1:11" s="15" customFormat="1" ht="6.75" x14ac:dyDescent="0.15">
      <c r="A5" s="39"/>
      <c r="B5" s="39"/>
      <c r="C5" s="39"/>
      <c r="D5" s="14"/>
      <c r="E5" s="14"/>
      <c r="F5" s="14"/>
      <c r="G5" s="14"/>
      <c r="H5" s="14"/>
      <c r="I5" s="14"/>
      <c r="J5" s="27"/>
      <c r="K5" s="100"/>
    </row>
    <row r="6" spans="1:11" x14ac:dyDescent="0.2">
      <c r="A6" s="40"/>
      <c r="B6" s="40"/>
      <c r="C6" s="40"/>
      <c r="D6" s="11">
        <v>2020</v>
      </c>
      <c r="E6" s="203">
        <v>2021</v>
      </c>
      <c r="F6" s="203"/>
      <c r="G6" s="203"/>
      <c r="H6" s="203"/>
      <c r="I6" s="203"/>
      <c r="J6" s="203"/>
      <c r="K6" s="101"/>
    </row>
    <row r="7" spans="1:11" x14ac:dyDescent="0.2">
      <c r="A7" s="40"/>
      <c r="B7" s="40"/>
      <c r="C7" s="40"/>
      <c r="D7" s="6"/>
      <c r="E7" s="6" t="s">
        <v>7</v>
      </c>
      <c r="F7" s="11" t="s">
        <v>2</v>
      </c>
      <c r="G7" s="11" t="s">
        <v>242</v>
      </c>
      <c r="H7" s="11" t="s">
        <v>243</v>
      </c>
      <c r="I7" s="124"/>
      <c r="J7" s="28" t="s">
        <v>6</v>
      </c>
      <c r="K7" s="28"/>
    </row>
    <row r="8" spans="1:11" x14ac:dyDescent="0.2">
      <c r="A8" s="40"/>
      <c r="B8" s="43"/>
      <c r="C8" s="43" t="s">
        <v>111</v>
      </c>
      <c r="D8" s="11" t="s">
        <v>1</v>
      </c>
      <c r="E8" s="6" t="s">
        <v>8</v>
      </c>
      <c r="F8" s="6" t="s">
        <v>9</v>
      </c>
      <c r="G8" s="6" t="s">
        <v>9</v>
      </c>
      <c r="H8" s="6" t="s">
        <v>244</v>
      </c>
      <c r="I8" s="138" t="s">
        <v>1</v>
      </c>
      <c r="J8" s="29" t="s">
        <v>245</v>
      </c>
      <c r="K8" s="29"/>
    </row>
    <row r="9" spans="1:11" x14ac:dyDescent="0.2">
      <c r="A9" s="40"/>
      <c r="B9" s="40"/>
      <c r="C9" s="40"/>
      <c r="D9" s="6" t="s">
        <v>0</v>
      </c>
      <c r="E9" s="6" t="s">
        <v>0</v>
      </c>
      <c r="F9" s="6" t="s">
        <v>0</v>
      </c>
      <c r="G9" s="6" t="s">
        <v>0</v>
      </c>
      <c r="H9" s="6" t="s">
        <v>0</v>
      </c>
      <c r="I9" s="124" t="s">
        <v>0</v>
      </c>
      <c r="J9" s="30" t="s">
        <v>0</v>
      </c>
      <c r="K9" s="30"/>
    </row>
    <row r="10" spans="1:11" x14ac:dyDescent="0.2">
      <c r="A10" s="40"/>
      <c r="B10" s="40"/>
      <c r="C10" s="40"/>
      <c r="D10" s="6"/>
      <c r="E10" s="7" t="s">
        <v>3</v>
      </c>
      <c r="F10" s="7" t="s">
        <v>4</v>
      </c>
      <c r="G10" s="7" t="s">
        <v>5</v>
      </c>
      <c r="H10" s="7" t="s">
        <v>246</v>
      </c>
      <c r="I10" s="8" t="s">
        <v>247</v>
      </c>
      <c r="J10" s="31" t="s">
        <v>248</v>
      </c>
      <c r="K10" s="31"/>
    </row>
    <row r="11" spans="1:11" x14ac:dyDescent="0.2">
      <c r="A11" s="43" t="s">
        <v>29</v>
      </c>
      <c r="B11" s="43"/>
      <c r="C11" s="43"/>
      <c r="I11" s="21"/>
      <c r="J11" s="5"/>
      <c r="K11" s="5"/>
    </row>
    <row r="12" spans="1:11" s="5" customFormat="1" x14ac:dyDescent="0.2">
      <c r="A12" s="51" t="s">
        <v>30</v>
      </c>
      <c r="B12" s="51"/>
      <c r="C12" s="51"/>
      <c r="I12" s="23"/>
    </row>
    <row r="13" spans="1:11" x14ac:dyDescent="0.2">
      <c r="A13" s="43" t="s">
        <v>113</v>
      </c>
      <c r="B13" s="43"/>
      <c r="C13" s="43"/>
      <c r="D13" s="136">
        <v>2938.3490000000002</v>
      </c>
      <c r="E13" s="136">
        <v>1701.279</v>
      </c>
      <c r="F13" s="136">
        <v>1673.9770000000001</v>
      </c>
      <c r="G13" s="136">
        <v>2452.431</v>
      </c>
      <c r="H13" s="136">
        <v>2476.701</v>
      </c>
      <c r="I13" s="118">
        <v>2960.8760000000002</v>
      </c>
      <c r="J13" s="22">
        <v>484.17500000000018</v>
      </c>
      <c r="K13" s="22"/>
    </row>
    <row r="14" spans="1:11" x14ac:dyDescent="0.2">
      <c r="A14" s="43" t="s">
        <v>102</v>
      </c>
      <c r="B14" s="43"/>
      <c r="C14" s="43"/>
      <c r="D14" s="136">
        <v>0</v>
      </c>
      <c r="E14" s="136">
        <v>0</v>
      </c>
      <c r="F14" s="136">
        <v>0</v>
      </c>
      <c r="G14" s="136">
        <v>0</v>
      </c>
      <c r="H14" s="136">
        <v>0</v>
      </c>
      <c r="I14" s="118">
        <v>0</v>
      </c>
      <c r="J14" s="22">
        <v>0</v>
      </c>
      <c r="K14" s="22"/>
    </row>
    <row r="15" spans="1:11" x14ac:dyDescent="0.2">
      <c r="A15" s="43" t="s">
        <v>114</v>
      </c>
      <c r="B15" s="43"/>
      <c r="C15" s="43"/>
      <c r="D15" s="136">
        <v>5407.0719999999992</v>
      </c>
      <c r="E15" s="136">
        <v>6122.8349999999991</v>
      </c>
      <c r="F15" s="136">
        <v>6168.1480000000001</v>
      </c>
      <c r="G15" s="136">
        <v>6188.0439999999999</v>
      </c>
      <c r="H15" s="136">
        <v>5671.4790000000003</v>
      </c>
      <c r="I15" s="118">
        <v>5859.87</v>
      </c>
      <c r="J15" s="22">
        <v>188.39099999999962</v>
      </c>
      <c r="K15" s="22"/>
    </row>
    <row r="16" spans="1:11" x14ac:dyDescent="0.2">
      <c r="A16" s="43" t="s">
        <v>62</v>
      </c>
      <c r="B16" s="43"/>
      <c r="C16" s="43"/>
      <c r="D16" s="136">
        <v>2025.569</v>
      </c>
      <c r="E16" s="136">
        <v>2078.8710000000001</v>
      </c>
      <c r="F16" s="136">
        <v>2049.8020000000001</v>
      </c>
      <c r="G16" s="136">
        <v>2049.8020000000001</v>
      </c>
      <c r="H16" s="136">
        <v>1484.5740000000001</v>
      </c>
      <c r="I16" s="118">
        <v>1646.3240000000001</v>
      </c>
      <c r="J16" s="22">
        <v>161.75</v>
      </c>
      <c r="K16" s="22"/>
    </row>
    <row r="17" spans="1:11" x14ac:dyDescent="0.2">
      <c r="A17" s="43" t="s">
        <v>118</v>
      </c>
      <c r="B17" s="43"/>
      <c r="C17" s="43"/>
      <c r="D17" s="136"/>
      <c r="E17" s="16"/>
      <c r="F17" s="16"/>
      <c r="G17" s="16"/>
      <c r="H17" s="16"/>
      <c r="I17" s="118"/>
      <c r="J17" s="22"/>
      <c r="K17" s="22"/>
    </row>
    <row r="18" spans="1:11" x14ac:dyDescent="0.2">
      <c r="A18" s="61" t="s">
        <v>64</v>
      </c>
      <c r="B18" s="61"/>
      <c r="C18" s="61"/>
      <c r="D18" s="136">
        <v>0</v>
      </c>
      <c r="E18" s="136">
        <v>0</v>
      </c>
      <c r="F18" s="136">
        <v>0</v>
      </c>
      <c r="G18" s="136">
        <v>0</v>
      </c>
      <c r="H18" s="136">
        <v>0</v>
      </c>
      <c r="I18" s="118">
        <v>0</v>
      </c>
      <c r="J18" s="22">
        <v>0</v>
      </c>
      <c r="K18" s="22"/>
    </row>
    <row r="19" spans="1:11" x14ac:dyDescent="0.2">
      <c r="A19" s="61" t="s">
        <v>65</v>
      </c>
      <c r="B19" s="61"/>
      <c r="C19" s="61"/>
      <c r="D19" s="136">
        <v>0</v>
      </c>
      <c r="E19" s="136">
        <v>0</v>
      </c>
      <c r="F19" s="136">
        <v>0</v>
      </c>
      <c r="G19" s="136">
        <v>0</v>
      </c>
      <c r="H19" s="136">
        <v>0</v>
      </c>
      <c r="I19" s="118">
        <v>0</v>
      </c>
      <c r="J19" s="22">
        <v>0</v>
      </c>
      <c r="K19" s="22"/>
    </row>
    <row r="20" spans="1:11" x14ac:dyDescent="0.2">
      <c r="A20" s="61" t="s">
        <v>119</v>
      </c>
      <c r="B20" s="61"/>
      <c r="C20" s="61"/>
      <c r="D20" s="136">
        <v>9.1210000000000004</v>
      </c>
      <c r="E20" s="136">
        <v>25.155000000000001</v>
      </c>
      <c r="F20" s="136">
        <v>25.155000000000001</v>
      </c>
      <c r="G20" s="136">
        <v>25.155000000000001</v>
      </c>
      <c r="H20" s="136">
        <v>25.155000000000001</v>
      </c>
      <c r="I20" s="118">
        <v>28.797999999999998</v>
      </c>
      <c r="J20" s="22">
        <v>3.6429999999999971</v>
      </c>
      <c r="K20" s="22"/>
    </row>
    <row r="21" spans="1:11" x14ac:dyDescent="0.2">
      <c r="A21" s="43" t="s">
        <v>66</v>
      </c>
      <c r="B21" s="43"/>
      <c r="C21" s="43"/>
      <c r="D21" s="136">
        <v>579.94099999999992</v>
      </c>
      <c r="E21" s="136">
        <v>437.99299999999971</v>
      </c>
      <c r="F21" s="136">
        <v>487.55599999999976</v>
      </c>
      <c r="G21" s="136">
        <v>487.55599999999976</v>
      </c>
      <c r="H21" s="136">
        <v>484.27000000000004</v>
      </c>
      <c r="I21" s="118">
        <v>484.26999999999987</v>
      </c>
      <c r="J21" s="22">
        <v>0</v>
      </c>
      <c r="K21" s="22"/>
    </row>
    <row r="22" spans="1:11" s="5" customFormat="1" x14ac:dyDescent="0.2">
      <c r="A22" s="51" t="s">
        <v>67</v>
      </c>
      <c r="B22" s="51"/>
      <c r="C22" s="51"/>
      <c r="D22" s="134">
        <v>10960.051999999998</v>
      </c>
      <c r="E22" s="32">
        <v>10366.133000000002</v>
      </c>
      <c r="F22" s="32">
        <v>10404.638000000001</v>
      </c>
      <c r="G22" s="32">
        <v>11202.988000000001</v>
      </c>
      <c r="H22" s="32">
        <v>10142.179000000002</v>
      </c>
      <c r="I22" s="119">
        <v>10980.138000000001</v>
      </c>
      <c r="J22" s="22">
        <v>837.95899999999892</v>
      </c>
      <c r="K22" s="22"/>
    </row>
    <row r="23" spans="1:11" ht="3" customHeight="1" x14ac:dyDescent="0.2">
      <c r="A23" s="43"/>
      <c r="B23" s="43"/>
      <c r="C23" s="43"/>
      <c r="D23" s="16"/>
      <c r="E23" s="83"/>
      <c r="F23" s="83"/>
      <c r="G23" s="83"/>
      <c r="H23" s="83"/>
      <c r="I23" s="118"/>
      <c r="J23" s="22"/>
      <c r="K23" s="22"/>
    </row>
    <row r="24" spans="1:11" s="5" customFormat="1" x14ac:dyDescent="0.2">
      <c r="A24" s="51" t="s">
        <v>31</v>
      </c>
      <c r="B24" s="51"/>
      <c r="C24" s="51"/>
      <c r="D24" s="32"/>
      <c r="E24" s="22"/>
      <c r="F24" s="22"/>
      <c r="G24" s="22"/>
      <c r="H24" s="22"/>
      <c r="I24" s="119"/>
      <c r="J24" s="22"/>
      <c r="K24" s="22"/>
    </row>
    <row r="25" spans="1:11" x14ac:dyDescent="0.2">
      <c r="A25" s="43" t="s">
        <v>185</v>
      </c>
      <c r="B25" s="43"/>
      <c r="C25" s="43"/>
      <c r="D25" s="136">
        <v>8360.57</v>
      </c>
      <c r="E25" s="136">
        <v>8275.6110000000008</v>
      </c>
      <c r="F25" s="136">
        <v>8275.6110000000008</v>
      </c>
      <c r="G25" s="136">
        <v>8275.6110000000008</v>
      </c>
      <c r="H25" s="136">
        <v>7981.9440000000004</v>
      </c>
      <c r="I25" s="118">
        <v>8194.61</v>
      </c>
      <c r="J25" s="22">
        <v>212.66600000000017</v>
      </c>
      <c r="K25" s="22"/>
    </row>
    <row r="26" spans="1:11" x14ac:dyDescent="0.2">
      <c r="A26" s="50" t="s">
        <v>68</v>
      </c>
      <c r="B26" s="50"/>
      <c r="C26" s="50"/>
      <c r="D26" s="136">
        <v>55992.978999999999</v>
      </c>
      <c r="E26" s="136">
        <v>58349.699000000001</v>
      </c>
      <c r="F26" s="136">
        <v>58073.332000000002</v>
      </c>
      <c r="G26" s="136">
        <v>58066.9</v>
      </c>
      <c r="H26" s="136">
        <v>57308.28</v>
      </c>
      <c r="I26" s="118">
        <v>58067.595000000001</v>
      </c>
      <c r="J26" s="22">
        <v>759.31500000000233</v>
      </c>
      <c r="K26" s="22"/>
    </row>
    <row r="27" spans="1:11" x14ac:dyDescent="0.2">
      <c r="A27" s="56" t="s">
        <v>191</v>
      </c>
      <c r="B27" s="56"/>
      <c r="C27" s="107"/>
      <c r="D27" s="136">
        <v>494.21600000000001</v>
      </c>
      <c r="E27" s="133">
        <v>458.63900000000001</v>
      </c>
      <c r="F27" s="133">
        <v>435.39</v>
      </c>
      <c r="G27" s="133">
        <v>435.39</v>
      </c>
      <c r="H27" s="133">
        <v>431.77600000000001</v>
      </c>
      <c r="I27" s="118">
        <v>442.34699999999998</v>
      </c>
      <c r="J27" s="22">
        <v>10.57099999999997</v>
      </c>
      <c r="K27" s="22"/>
    </row>
    <row r="28" spans="1:11" x14ac:dyDescent="0.2">
      <c r="A28" s="43" t="s">
        <v>256</v>
      </c>
      <c r="B28" s="43"/>
      <c r="C28" s="43"/>
      <c r="D28" s="136">
        <v>214.54300000000001</v>
      </c>
      <c r="E28" s="136">
        <v>0</v>
      </c>
      <c r="F28" s="136">
        <v>0</v>
      </c>
      <c r="G28" s="136">
        <v>0</v>
      </c>
      <c r="H28" s="136">
        <v>0</v>
      </c>
      <c r="I28" s="118">
        <v>206.654</v>
      </c>
      <c r="J28" s="22">
        <v>206.654</v>
      </c>
      <c r="K28" s="22"/>
    </row>
    <row r="29" spans="1:11" x14ac:dyDescent="0.2">
      <c r="A29" s="50" t="s">
        <v>112</v>
      </c>
      <c r="B29" s="50"/>
      <c r="C29" s="50"/>
      <c r="D29" s="136">
        <v>208.529</v>
      </c>
      <c r="E29" s="83">
        <v>212.279</v>
      </c>
      <c r="F29" s="83">
        <v>212.279</v>
      </c>
      <c r="G29" s="83">
        <v>212.279</v>
      </c>
      <c r="H29" s="83">
        <v>212.60400000000001</v>
      </c>
      <c r="I29" s="118">
        <v>209.86600000000001</v>
      </c>
      <c r="J29" s="22">
        <v>-2.7379999999999995</v>
      </c>
      <c r="K29" s="22"/>
    </row>
    <row r="30" spans="1:11" x14ac:dyDescent="0.2">
      <c r="A30" s="61" t="s">
        <v>69</v>
      </c>
      <c r="B30" s="61"/>
      <c r="C30" s="61"/>
      <c r="D30" s="136"/>
      <c r="E30" s="136"/>
      <c r="F30" s="136"/>
      <c r="G30" s="136"/>
      <c r="H30" s="136"/>
      <c r="I30" s="118"/>
      <c r="J30" s="22"/>
      <c r="K30" s="22"/>
    </row>
    <row r="31" spans="1:11" x14ac:dyDescent="0.2">
      <c r="A31" s="61" t="s">
        <v>70</v>
      </c>
      <c r="B31" s="61"/>
      <c r="C31" s="61"/>
      <c r="D31" s="136">
        <v>1808.9349999999999</v>
      </c>
      <c r="E31" s="136">
        <v>2141.241</v>
      </c>
      <c r="F31" s="136">
        <v>2086.4160000000002</v>
      </c>
      <c r="G31" s="136">
        <v>2086.4160000000002</v>
      </c>
      <c r="H31" s="136">
        <v>1869.3050000000001</v>
      </c>
      <c r="I31" s="118">
        <v>1565.759</v>
      </c>
      <c r="J31" s="22">
        <v>-303.54600000000005</v>
      </c>
      <c r="K31" s="22"/>
    </row>
    <row r="32" spans="1:11" x14ac:dyDescent="0.2">
      <c r="A32" s="43" t="s">
        <v>71</v>
      </c>
      <c r="B32" s="43"/>
      <c r="C32" s="43"/>
      <c r="D32" s="136">
        <v>6324.991</v>
      </c>
      <c r="E32" s="136">
        <v>6443.759</v>
      </c>
      <c r="F32" s="136">
        <v>6449.4849999999997</v>
      </c>
      <c r="G32" s="136">
        <v>6449.4849999999997</v>
      </c>
      <c r="H32" s="136">
        <v>6338.9260000000004</v>
      </c>
      <c r="I32" s="118">
        <v>5925.1270000000004</v>
      </c>
      <c r="J32" s="22">
        <v>-413.79899999999998</v>
      </c>
      <c r="K32" s="22"/>
    </row>
    <row r="33" spans="1:11" x14ac:dyDescent="0.2">
      <c r="A33" s="43" t="s">
        <v>72</v>
      </c>
      <c r="B33" s="43"/>
      <c r="C33" s="43"/>
      <c r="D33" s="136">
        <v>444.71899999999999</v>
      </c>
      <c r="E33" s="136">
        <v>424.64</v>
      </c>
      <c r="F33" s="136">
        <v>421.86900000000003</v>
      </c>
      <c r="G33" s="136">
        <v>421.86900000000003</v>
      </c>
      <c r="H33" s="136">
        <v>449.589</v>
      </c>
      <c r="I33" s="118">
        <v>504.48099999999999</v>
      </c>
      <c r="J33" s="22">
        <v>54.891999999999996</v>
      </c>
      <c r="K33" s="22"/>
    </row>
    <row r="34" spans="1:11" x14ac:dyDescent="0.2">
      <c r="A34" s="43" t="s">
        <v>171</v>
      </c>
      <c r="B34" s="43"/>
      <c r="C34" s="43"/>
      <c r="D34" s="136">
        <v>15.667999999999999</v>
      </c>
      <c r="E34" s="136">
        <v>15.667999999999999</v>
      </c>
      <c r="F34" s="136">
        <v>11.568</v>
      </c>
      <c r="G34" s="136">
        <v>11.568</v>
      </c>
      <c r="H34" s="136">
        <v>11.568</v>
      </c>
      <c r="I34" s="118">
        <v>5.4710000000000001</v>
      </c>
      <c r="J34" s="22">
        <v>-6.0969999999999995</v>
      </c>
      <c r="K34" s="22"/>
    </row>
    <row r="35" spans="1:11" x14ac:dyDescent="0.2">
      <c r="A35" s="43" t="s">
        <v>63</v>
      </c>
      <c r="B35" s="43"/>
      <c r="C35" s="43"/>
      <c r="D35" s="136">
        <v>26.25</v>
      </c>
      <c r="E35" s="136">
        <v>44.63</v>
      </c>
      <c r="F35" s="136">
        <v>44.63</v>
      </c>
      <c r="G35" s="136">
        <v>44.63</v>
      </c>
      <c r="H35" s="136">
        <v>44.63</v>
      </c>
      <c r="I35" s="118">
        <v>20.725000000000001</v>
      </c>
      <c r="J35" s="22">
        <v>-23.905000000000001</v>
      </c>
      <c r="K35" s="22"/>
    </row>
    <row r="36" spans="1:11" s="5" customFormat="1" x14ac:dyDescent="0.2">
      <c r="A36" s="51" t="s">
        <v>73</v>
      </c>
      <c r="B36" s="51"/>
      <c r="C36" s="51"/>
      <c r="D36" s="134">
        <v>189.62299999999999</v>
      </c>
      <c r="E36" s="22">
        <v>283.988</v>
      </c>
      <c r="F36" s="134">
        <v>321.589</v>
      </c>
      <c r="G36" s="134">
        <v>321.589</v>
      </c>
      <c r="H36" s="134">
        <v>188.608</v>
      </c>
      <c r="I36" s="119">
        <v>169.703</v>
      </c>
      <c r="J36" s="22">
        <v>-18.905000000000001</v>
      </c>
      <c r="K36" s="22"/>
    </row>
    <row r="37" spans="1:11" s="5" customFormat="1" x14ac:dyDescent="0.2">
      <c r="A37" s="51" t="s">
        <v>141</v>
      </c>
      <c r="B37" s="51"/>
      <c r="C37" s="51"/>
      <c r="D37" s="32">
        <v>74081.023000000001</v>
      </c>
      <c r="E37" s="22">
        <v>76650.153999999995</v>
      </c>
      <c r="F37" s="22">
        <v>76332.169000000009</v>
      </c>
      <c r="G37" s="22">
        <v>76325.737000000008</v>
      </c>
      <c r="H37" s="22">
        <v>74837.23000000001</v>
      </c>
      <c r="I37" s="119">
        <v>75312.337999999989</v>
      </c>
      <c r="J37" s="22">
        <v>475.10799999997835</v>
      </c>
      <c r="K37" s="22"/>
    </row>
    <row r="38" spans="1:11" s="5" customFormat="1" x14ac:dyDescent="0.2">
      <c r="A38" s="51"/>
      <c r="B38" s="51"/>
      <c r="C38" s="51"/>
      <c r="D38" s="32"/>
      <c r="E38" s="22"/>
      <c r="F38" s="22"/>
      <c r="G38" s="22"/>
      <c r="H38" s="22"/>
      <c r="I38" s="119"/>
      <c r="J38" s="22"/>
      <c r="K38" s="22"/>
    </row>
    <row r="39" spans="1:11" x14ac:dyDescent="0.2">
      <c r="A39" s="43" t="s">
        <v>32</v>
      </c>
      <c r="B39" s="43"/>
      <c r="C39" s="43"/>
      <c r="D39" s="16">
        <v>85041.074999999997</v>
      </c>
      <c r="E39" s="83">
        <v>87016.286999999997</v>
      </c>
      <c r="F39" s="83">
        <v>86736.807000000015</v>
      </c>
      <c r="G39" s="83">
        <v>87528.725000000006</v>
      </c>
      <c r="H39" s="83">
        <v>84979.409000000014</v>
      </c>
      <c r="I39" s="118">
        <v>86292.475999999995</v>
      </c>
      <c r="J39" s="22">
        <v>1313.0669999999809</v>
      </c>
      <c r="K39" s="22"/>
    </row>
    <row r="40" spans="1:11" x14ac:dyDescent="0.2">
      <c r="A40" s="43"/>
      <c r="B40" s="43"/>
      <c r="C40" s="43"/>
      <c r="D40" s="16"/>
      <c r="E40" s="83"/>
      <c r="F40" s="83"/>
      <c r="G40" s="83"/>
      <c r="H40" s="83"/>
      <c r="I40" s="118"/>
      <c r="J40" s="22"/>
      <c r="K40" s="22"/>
    </row>
    <row r="41" spans="1:11" x14ac:dyDescent="0.2">
      <c r="A41" s="43" t="s">
        <v>33</v>
      </c>
      <c r="B41" s="43"/>
      <c r="C41" s="43"/>
      <c r="D41" s="136"/>
      <c r="E41" s="136"/>
      <c r="F41" s="136"/>
      <c r="G41" s="136"/>
      <c r="H41" s="136"/>
      <c r="I41" s="118"/>
      <c r="J41" s="22"/>
      <c r="K41" s="22"/>
    </row>
    <row r="42" spans="1:11" x14ac:dyDescent="0.2">
      <c r="A42" s="43" t="s">
        <v>34</v>
      </c>
      <c r="B42" s="43"/>
      <c r="C42" s="43"/>
      <c r="D42" s="136">
        <v>0</v>
      </c>
      <c r="E42" s="136">
        <v>0</v>
      </c>
      <c r="F42" s="136">
        <v>0</v>
      </c>
      <c r="G42" s="136">
        <v>0</v>
      </c>
      <c r="H42" s="136">
        <v>0</v>
      </c>
      <c r="I42" s="118">
        <v>0</v>
      </c>
      <c r="J42" s="22">
        <v>0</v>
      </c>
      <c r="K42" s="22"/>
    </row>
    <row r="43" spans="1:11" x14ac:dyDescent="0.2">
      <c r="A43" s="43" t="s">
        <v>35</v>
      </c>
      <c r="B43" s="43"/>
      <c r="C43" s="43"/>
      <c r="D43" s="136">
        <v>326.17200000000003</v>
      </c>
      <c r="E43" s="83">
        <v>308.84500000000003</v>
      </c>
      <c r="F43" s="83">
        <v>308.84500000000003</v>
      </c>
      <c r="G43" s="83">
        <v>308.84500000000003</v>
      </c>
      <c r="H43" s="83">
        <v>308.84500000000003</v>
      </c>
      <c r="I43" s="118">
        <v>308.846</v>
      </c>
      <c r="J43" s="22">
        <v>0</v>
      </c>
      <c r="K43" s="22"/>
    </row>
    <row r="44" spans="1:11" x14ac:dyDescent="0.2">
      <c r="A44" s="61" t="s">
        <v>36</v>
      </c>
      <c r="B44" s="61"/>
      <c r="C44" s="43"/>
      <c r="D44" s="136"/>
      <c r="E44" s="136"/>
      <c r="F44" s="136"/>
      <c r="G44" s="136"/>
      <c r="H44" s="136"/>
      <c r="I44" s="118"/>
      <c r="J44" s="22"/>
      <c r="K44" s="22"/>
    </row>
    <row r="45" spans="1:11" x14ac:dyDescent="0.2">
      <c r="A45" s="61" t="s">
        <v>181</v>
      </c>
      <c r="B45" s="61"/>
      <c r="C45" s="43"/>
      <c r="D45" s="136">
        <v>814.62599999999998</v>
      </c>
      <c r="E45" s="136">
        <v>1068.6590000000001</v>
      </c>
      <c r="F45" s="136">
        <v>1057.953</v>
      </c>
      <c r="G45" s="136">
        <v>1057.953</v>
      </c>
      <c r="H45" s="136">
        <v>779.58</v>
      </c>
      <c r="I45" s="118">
        <v>768.45100000000002</v>
      </c>
      <c r="J45" s="22">
        <v>-11.129000000000019</v>
      </c>
      <c r="K45" s="22"/>
    </row>
    <row r="46" spans="1:11" x14ac:dyDescent="0.2">
      <c r="A46" s="43" t="s">
        <v>257</v>
      </c>
      <c r="B46" s="43"/>
      <c r="C46" s="43"/>
      <c r="D46" s="136">
        <v>0</v>
      </c>
      <c r="E46" s="136">
        <v>0</v>
      </c>
      <c r="F46" s="136">
        <v>0</v>
      </c>
      <c r="G46" s="136">
        <v>0</v>
      </c>
      <c r="H46" s="136">
        <v>0</v>
      </c>
      <c r="I46" s="118">
        <v>342.99599999999998</v>
      </c>
      <c r="J46" s="22">
        <v>342.99599999999998</v>
      </c>
      <c r="K46" s="22"/>
    </row>
    <row r="47" spans="1:11" x14ac:dyDescent="0.2">
      <c r="A47" s="43" t="s">
        <v>182</v>
      </c>
      <c r="B47" s="43"/>
      <c r="C47" s="43"/>
      <c r="D47" s="136">
        <v>23310.498</v>
      </c>
      <c r="E47" s="136">
        <v>24951.242999999999</v>
      </c>
      <c r="F47" s="136">
        <v>24962.414000000001</v>
      </c>
      <c r="G47" s="136">
        <v>24803.582999999999</v>
      </c>
      <c r="H47" s="136">
        <v>23538.497999999996</v>
      </c>
      <c r="I47" s="118">
        <v>23298.665000000001</v>
      </c>
      <c r="J47" s="22">
        <v>-239.83299999999508</v>
      </c>
      <c r="K47" s="22"/>
    </row>
    <row r="48" spans="1:11" x14ac:dyDescent="0.2">
      <c r="A48" s="43" t="s">
        <v>170</v>
      </c>
      <c r="B48" s="43"/>
      <c r="C48" s="43"/>
      <c r="D48" s="136">
        <v>97.143000000000001</v>
      </c>
      <c r="E48" s="136">
        <v>82.569000000000003</v>
      </c>
      <c r="F48" s="136">
        <v>89.94</v>
      </c>
      <c r="G48" s="136">
        <v>89.983000000000004</v>
      </c>
      <c r="H48" s="136">
        <v>79.5</v>
      </c>
      <c r="I48" s="118">
        <v>82.001999999999995</v>
      </c>
      <c r="J48" s="22">
        <v>2.5019999999999953</v>
      </c>
      <c r="K48" s="22"/>
    </row>
    <row r="49" spans="1:11" x14ac:dyDescent="0.2">
      <c r="A49" s="43" t="s">
        <v>74</v>
      </c>
      <c r="B49" s="43"/>
      <c r="C49" s="43"/>
      <c r="D49" s="136">
        <v>422.84899999999999</v>
      </c>
      <c r="E49" s="136">
        <v>391.74299999999999</v>
      </c>
      <c r="F49" s="136">
        <v>391.745</v>
      </c>
      <c r="G49" s="136">
        <v>391.745</v>
      </c>
      <c r="H49" s="136">
        <v>392.928</v>
      </c>
      <c r="I49" s="118">
        <v>452.59500000000003</v>
      </c>
      <c r="J49" s="22">
        <v>59.66700000000003</v>
      </c>
      <c r="K49" s="22"/>
    </row>
    <row r="50" spans="1:11" s="5" customFormat="1" x14ac:dyDescent="0.2">
      <c r="A50" s="51" t="s">
        <v>75</v>
      </c>
      <c r="B50" s="51"/>
      <c r="C50" s="51"/>
      <c r="D50" s="134">
        <v>8488.2009999999991</v>
      </c>
      <c r="E50" s="22">
        <v>8311.0360000000001</v>
      </c>
      <c r="F50" s="134">
        <v>8300.9230000000007</v>
      </c>
      <c r="G50" s="134">
        <v>8301</v>
      </c>
      <c r="H50" s="134">
        <v>7672.9129999999996</v>
      </c>
      <c r="I50" s="119">
        <v>7608.924</v>
      </c>
      <c r="J50" s="22">
        <v>-63.988999999999578</v>
      </c>
      <c r="K50" s="22"/>
    </row>
    <row r="51" spans="1:11" ht="3" customHeight="1" x14ac:dyDescent="0.2">
      <c r="A51" s="43" t="s">
        <v>76</v>
      </c>
      <c r="B51" s="43"/>
      <c r="C51" s="43"/>
      <c r="D51" s="16">
        <v>1795.9360000000015</v>
      </c>
      <c r="E51" s="83">
        <v>1618.9419999999955</v>
      </c>
      <c r="F51" s="83">
        <v>1613.1510000000126</v>
      </c>
      <c r="G51" s="83">
        <v>1613.1510000000126</v>
      </c>
      <c r="H51" s="83">
        <v>1897.8300000000163</v>
      </c>
      <c r="I51" s="118">
        <v>2026.8159999999916</v>
      </c>
      <c r="J51" s="22">
        <v>128.98599999997532</v>
      </c>
      <c r="K51" s="22"/>
    </row>
    <row r="52" spans="1:11" s="4" customFormat="1" x14ac:dyDescent="0.2">
      <c r="A52" s="56" t="s">
        <v>37</v>
      </c>
      <c r="B52" s="42"/>
      <c r="C52" s="42"/>
      <c r="D52" s="136">
        <v>35255.424999999996</v>
      </c>
      <c r="E52" s="83">
        <v>36733.036999999997</v>
      </c>
      <c r="F52" s="83">
        <v>36724.971000000012</v>
      </c>
      <c r="G52" s="83">
        <v>36566.260000000009</v>
      </c>
      <c r="H52" s="83">
        <v>34670.094000000012</v>
      </c>
      <c r="I52" s="118">
        <v>34889.294999999998</v>
      </c>
      <c r="J52" s="22">
        <v>219.20099999998638</v>
      </c>
      <c r="K52" s="25"/>
    </row>
    <row r="53" spans="1:11" s="4" customFormat="1" ht="3" customHeight="1" x14ac:dyDescent="0.2">
      <c r="A53" s="42"/>
      <c r="B53" s="42"/>
      <c r="C53" s="42"/>
      <c r="D53" s="45"/>
      <c r="E53" s="18"/>
      <c r="F53" s="18"/>
      <c r="G53" s="18"/>
      <c r="H53" s="18"/>
      <c r="I53" s="120"/>
      <c r="J53" s="22"/>
      <c r="K53" s="22"/>
    </row>
    <row r="54" spans="1:11" s="4" customFormat="1" x14ac:dyDescent="0.2">
      <c r="A54" s="182" t="s">
        <v>77</v>
      </c>
      <c r="B54" s="51"/>
      <c r="C54" s="51"/>
      <c r="D54" s="45">
        <v>49785.65</v>
      </c>
      <c r="E54" s="18">
        <v>50283.25</v>
      </c>
      <c r="F54" s="18">
        <v>50011.836000000003</v>
      </c>
      <c r="G54" s="18">
        <v>50962.464999999997</v>
      </c>
      <c r="H54" s="18">
        <v>50309.315000000002</v>
      </c>
      <c r="I54" s="120">
        <v>51403.180999999997</v>
      </c>
      <c r="J54" s="25">
        <v>1093.8659999999945</v>
      </c>
      <c r="K54" s="22"/>
    </row>
    <row r="55" spans="1:11" s="4" customFormat="1" x14ac:dyDescent="0.2">
      <c r="A55" s="50"/>
      <c r="B55" s="50"/>
      <c r="C55" s="50"/>
      <c r="D55" s="136"/>
      <c r="E55" s="136"/>
      <c r="F55" s="136"/>
      <c r="G55" s="136"/>
      <c r="H55" s="136"/>
      <c r="I55" s="118"/>
      <c r="J55" s="22"/>
      <c r="K55" s="22"/>
    </row>
    <row r="56" spans="1:11" s="4" customFormat="1" x14ac:dyDescent="0.2">
      <c r="A56" s="50" t="s">
        <v>78</v>
      </c>
      <c r="B56" s="50"/>
      <c r="C56" s="50"/>
      <c r="D56" s="136"/>
      <c r="E56" s="136"/>
      <c r="F56" s="136"/>
      <c r="G56" s="136"/>
      <c r="H56" s="136"/>
      <c r="I56" s="118"/>
      <c r="J56" s="22"/>
      <c r="K56" s="22"/>
    </row>
    <row r="57" spans="1:11" s="4" customFormat="1" x14ac:dyDescent="0.2">
      <c r="A57" s="56" t="s">
        <v>79</v>
      </c>
      <c r="B57" s="56"/>
      <c r="C57" s="50"/>
      <c r="D57" s="136">
        <v>10887.48</v>
      </c>
      <c r="E57" s="136">
        <v>12311.718999999999</v>
      </c>
      <c r="F57" s="136">
        <v>12164.372000000001</v>
      </c>
      <c r="G57" s="136">
        <v>12095.228000000001</v>
      </c>
      <c r="H57" s="136">
        <v>11709.473</v>
      </c>
      <c r="I57" s="118">
        <v>12001.478999999999</v>
      </c>
      <c r="J57" s="22">
        <v>292.0059999999994</v>
      </c>
      <c r="K57" s="22"/>
    </row>
    <row r="58" spans="1:11" s="4" customFormat="1" x14ac:dyDescent="0.2">
      <c r="A58" s="56" t="s">
        <v>80</v>
      </c>
      <c r="C58" s="56"/>
      <c r="D58" s="183">
        <v>17448.254000000001</v>
      </c>
      <c r="E58" s="136">
        <v>18106.309000000001</v>
      </c>
      <c r="F58" s="136">
        <v>17997.157999999999</v>
      </c>
      <c r="G58" s="136">
        <v>19012.473999999998</v>
      </c>
      <c r="H58" s="136">
        <v>19016.825000000001</v>
      </c>
      <c r="I58" s="118">
        <v>16658.240999999998</v>
      </c>
      <c r="J58" s="16">
        <v>-2358.5840000000026</v>
      </c>
      <c r="K58" s="22"/>
    </row>
    <row r="59" spans="1:11" s="4" customFormat="1" x14ac:dyDescent="0.2">
      <c r="A59" s="56" t="s">
        <v>81</v>
      </c>
      <c r="C59" s="56"/>
      <c r="D59" s="183">
        <v>21449.916000000001</v>
      </c>
      <c r="E59" s="136">
        <v>19865.222000000002</v>
      </c>
      <c r="F59" s="136">
        <v>19850.306000000004</v>
      </c>
      <c r="G59" s="136">
        <v>19854.762999999999</v>
      </c>
      <c r="H59" s="136">
        <v>19583.017</v>
      </c>
      <c r="I59" s="118">
        <v>22743.460999999999</v>
      </c>
      <c r="J59" s="16">
        <v>3160.4439999999995</v>
      </c>
      <c r="K59" s="22"/>
    </row>
    <row r="60" spans="1:11" s="4" customFormat="1" x14ac:dyDescent="0.2">
      <c r="A60" s="42" t="s">
        <v>38</v>
      </c>
      <c r="C60" s="173">
        <v>4</v>
      </c>
      <c r="D60" s="184">
        <v>49785.65</v>
      </c>
      <c r="E60" s="135">
        <v>50283.25</v>
      </c>
      <c r="F60" s="135">
        <v>50011.836000000003</v>
      </c>
      <c r="G60" s="135">
        <v>50962.464999999997</v>
      </c>
      <c r="H60" s="135">
        <v>50309.315000000002</v>
      </c>
      <c r="I60" s="120">
        <v>51403.180999999997</v>
      </c>
      <c r="J60" s="45">
        <v>1093.8659999999945</v>
      </c>
      <c r="K60" s="22"/>
    </row>
    <row r="61" spans="1:11" s="4" customFormat="1" ht="12" thickBot="1" x14ac:dyDescent="0.25">
      <c r="A61" s="56"/>
      <c r="C61" s="56"/>
      <c r="D61" s="50"/>
      <c r="E61" s="136"/>
      <c r="F61" s="136"/>
      <c r="G61" s="136"/>
      <c r="H61" s="136"/>
      <c r="I61" s="118"/>
      <c r="J61" s="16"/>
      <c r="K61" s="22"/>
    </row>
    <row r="62" spans="1:11" s="4" customFormat="1" ht="12" thickBot="1" x14ac:dyDescent="0.25">
      <c r="A62" s="84" t="s">
        <v>82</v>
      </c>
      <c r="B62" s="84"/>
      <c r="C62" s="84"/>
      <c r="D62" s="95"/>
      <c r="E62" s="94"/>
      <c r="F62" s="94"/>
      <c r="G62" s="94"/>
      <c r="H62" s="94"/>
      <c r="I62" s="96"/>
      <c r="J62" s="86"/>
      <c r="K62" s="22"/>
    </row>
    <row r="63" spans="1:11" s="4" customFormat="1" ht="0.75" customHeight="1" x14ac:dyDescent="0.2">
      <c r="A63" s="56"/>
      <c r="C63" s="56"/>
      <c r="D63" s="50"/>
      <c r="E63" s="136"/>
      <c r="F63" s="136"/>
      <c r="G63" s="136"/>
      <c r="H63" s="136"/>
      <c r="I63" s="118"/>
      <c r="J63" s="16"/>
      <c r="K63" s="22"/>
    </row>
    <row r="64" spans="1:11" s="4" customFormat="1" x14ac:dyDescent="0.2">
      <c r="A64" s="56" t="s">
        <v>83</v>
      </c>
      <c r="C64" s="56"/>
      <c r="D64" s="183">
        <v>-24295.373</v>
      </c>
      <c r="E64" s="136">
        <v>-26366.903999999995</v>
      </c>
      <c r="F64" s="136">
        <v>-26320.333000000013</v>
      </c>
      <c r="G64" s="136">
        <v>-25363.272000000008</v>
      </c>
      <c r="H64" s="136">
        <v>-24527.915000000008</v>
      </c>
      <c r="I64" s="118">
        <v>-23909.156999999999</v>
      </c>
      <c r="J64" s="16">
        <v>618.75800000000891</v>
      </c>
      <c r="K64" s="22"/>
    </row>
    <row r="65" spans="1:11" s="4" customFormat="1" x14ac:dyDescent="0.2">
      <c r="A65" s="56"/>
      <c r="C65" s="56"/>
      <c r="D65" s="183"/>
      <c r="E65" s="136"/>
      <c r="F65" s="136">
        <v>0</v>
      </c>
      <c r="G65" s="136">
        <v>0</v>
      </c>
      <c r="H65" s="136"/>
      <c r="I65" s="118"/>
      <c r="J65" s="16"/>
      <c r="K65" s="22"/>
    </row>
    <row r="66" spans="1:11" s="4" customFormat="1" x14ac:dyDescent="0.2">
      <c r="A66" s="56" t="s">
        <v>85</v>
      </c>
      <c r="C66" s="56"/>
      <c r="D66" s="183"/>
      <c r="E66" s="136"/>
      <c r="F66" s="136"/>
      <c r="G66" s="136"/>
      <c r="H66" s="136"/>
      <c r="I66" s="118"/>
      <c r="J66" s="16"/>
      <c r="K66" s="22"/>
    </row>
    <row r="67" spans="1:11" s="4" customFormat="1" x14ac:dyDescent="0.2">
      <c r="A67" s="56" t="s">
        <v>86</v>
      </c>
      <c r="C67" s="56"/>
      <c r="D67" s="183">
        <v>24451.295999999998</v>
      </c>
      <c r="E67" s="136">
        <v>26328.746999999999</v>
      </c>
      <c r="F67" s="136">
        <v>26329.212</v>
      </c>
      <c r="G67" s="136">
        <v>26170.380999999998</v>
      </c>
      <c r="H67" s="136">
        <v>24626.922999999995</v>
      </c>
      <c r="I67" s="118">
        <v>24718.958000000002</v>
      </c>
      <c r="J67" s="16">
        <v>92.03500000000713</v>
      </c>
      <c r="K67" s="22"/>
    </row>
    <row r="68" spans="1:11" s="4" customFormat="1" x14ac:dyDescent="0.2">
      <c r="A68" s="56" t="s">
        <v>87</v>
      </c>
      <c r="C68" s="56"/>
      <c r="D68" s="183">
        <v>8345.4209999999985</v>
      </c>
      <c r="E68" s="136">
        <v>7824.1139999999996</v>
      </c>
      <c r="F68" s="136">
        <v>7842.125</v>
      </c>
      <c r="G68" s="136">
        <v>8640.4750000000004</v>
      </c>
      <c r="H68" s="136">
        <v>8148.18</v>
      </c>
      <c r="I68" s="118">
        <v>8820.7459999999992</v>
      </c>
      <c r="J68" s="16">
        <v>672.56599999999889</v>
      </c>
      <c r="K68" s="22"/>
    </row>
    <row r="69" spans="1:11" s="4" customFormat="1" ht="0.75" customHeight="1" x14ac:dyDescent="0.2">
      <c r="A69" s="56" t="s">
        <v>88</v>
      </c>
      <c r="C69" s="56"/>
      <c r="D69" s="183">
        <v>0</v>
      </c>
      <c r="E69" s="136">
        <v>0</v>
      </c>
      <c r="F69" s="136">
        <v>0</v>
      </c>
      <c r="G69" s="136">
        <v>0</v>
      </c>
      <c r="H69" s="136">
        <v>0</v>
      </c>
      <c r="I69" s="118">
        <v>0</v>
      </c>
      <c r="J69" s="16">
        <v>0</v>
      </c>
      <c r="K69" s="22"/>
    </row>
    <row r="70" spans="1:11" s="4" customFormat="1" x14ac:dyDescent="0.2">
      <c r="A70" s="56" t="s">
        <v>85</v>
      </c>
      <c r="C70" s="56"/>
      <c r="D70" s="183">
        <v>16105.875</v>
      </c>
      <c r="E70" s="136">
        <v>18504.633000000002</v>
      </c>
      <c r="F70" s="136">
        <v>18487.087</v>
      </c>
      <c r="G70" s="136">
        <v>17529.905999999995</v>
      </c>
      <c r="H70" s="136">
        <v>16478.742999999995</v>
      </c>
      <c r="I70" s="118">
        <v>15898.212000000003</v>
      </c>
      <c r="J70" s="16">
        <v>-580.53099999999176</v>
      </c>
      <c r="K70" s="22"/>
    </row>
    <row r="71" spans="1:11" s="4" customFormat="1" x14ac:dyDescent="0.2">
      <c r="A71" s="171" t="s">
        <v>207</v>
      </c>
      <c r="B71" s="34"/>
      <c r="C71" s="34"/>
      <c r="D71"/>
      <c r="E71"/>
      <c r="F71"/>
      <c r="G71"/>
      <c r="H71"/>
      <c r="I71"/>
      <c r="J71"/>
      <c r="K71" s="25"/>
    </row>
    <row r="72" spans="1:11" ht="3" customHeight="1" x14ac:dyDescent="0.2">
      <c r="K72" s="22"/>
    </row>
    <row r="73" spans="1:11" ht="20.100000000000001" customHeight="1" x14ac:dyDescent="0.2">
      <c r="K73" s="57"/>
    </row>
    <row r="74" spans="1:11" ht="3" customHeight="1" x14ac:dyDescent="0.2">
      <c r="K74" s="22"/>
    </row>
    <row r="75" spans="1:11" x14ac:dyDescent="0.2">
      <c r="K75" s="22"/>
    </row>
    <row r="76" spans="1:11" ht="3" customHeight="1" x14ac:dyDescent="0.2">
      <c r="K76" s="22"/>
    </row>
    <row r="77" spans="1:11" x14ac:dyDescent="0.2">
      <c r="K77" s="22"/>
    </row>
    <row r="78" spans="1:11" x14ac:dyDescent="0.2">
      <c r="K78" s="22"/>
    </row>
    <row r="79" spans="1:11" x14ac:dyDescent="0.2">
      <c r="K79" s="22"/>
    </row>
    <row r="80" spans="1:11" x14ac:dyDescent="0.2">
      <c r="K80" s="22"/>
    </row>
    <row r="81" spans="11:11" x14ac:dyDescent="0.2">
      <c r="K81" s="22"/>
    </row>
    <row r="82" spans="11:11" x14ac:dyDescent="0.2">
      <c r="K82" s="5"/>
    </row>
  </sheetData>
  <mergeCells count="3">
    <mergeCell ref="E6:J6"/>
    <mergeCell ref="A2:J2"/>
    <mergeCell ref="A3:J3"/>
  </mergeCells>
  <phoneticPr fontId="6" type="noConversion"/>
  <pageMargins left="0.75" right="0.75" top="1" bottom="1" header="0.5" footer="0.5"/>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45"/>
  <sheetViews>
    <sheetView showGridLines="0" zoomScaleNormal="100" workbookViewId="0">
      <selection activeCell="L49" sqref="L49"/>
    </sheetView>
  </sheetViews>
  <sheetFormatPr defaultRowHeight="11.25" x14ac:dyDescent="0.2"/>
  <cols>
    <col min="1" max="1" width="44" customWidth="1"/>
    <col min="2" max="3" width="14.33203125" customWidth="1"/>
    <col min="4" max="4" width="12.6640625" bestFit="1" customWidth="1"/>
    <col min="5" max="5" width="17.83203125" customWidth="1"/>
    <col min="6" max="6" width="9.83203125" bestFit="1" customWidth="1"/>
    <col min="8" max="8" width="9.6640625" bestFit="1" customWidth="1"/>
    <col min="9" max="9" width="11.6640625" bestFit="1" customWidth="1"/>
  </cols>
  <sheetData>
    <row r="1" spans="1:11" ht="15" x14ac:dyDescent="0.25">
      <c r="A1" s="176" t="s">
        <v>227</v>
      </c>
    </row>
    <row r="2" spans="1:11" x14ac:dyDescent="0.2">
      <c r="A2" s="201" t="s">
        <v>203</v>
      </c>
      <c r="B2" s="201"/>
      <c r="C2" s="201"/>
      <c r="D2" s="201"/>
      <c r="E2" s="201"/>
    </row>
    <row r="3" spans="1:11" x14ac:dyDescent="0.2">
      <c r="A3" s="202" t="s">
        <v>199</v>
      </c>
      <c r="B3" s="202"/>
      <c r="C3" s="202"/>
      <c r="D3" s="202"/>
      <c r="E3" s="202"/>
      <c r="G3" s="110"/>
    </row>
    <row r="4" spans="1:11" ht="3" customHeight="1" x14ac:dyDescent="0.2"/>
    <row r="5" spans="1:11" ht="33.75" x14ac:dyDescent="0.2">
      <c r="A5" s="72"/>
      <c r="B5" s="78" t="s">
        <v>150</v>
      </c>
      <c r="C5" s="79" t="s">
        <v>149</v>
      </c>
      <c r="D5" s="80" t="s">
        <v>151</v>
      </c>
      <c r="E5" s="81" t="s">
        <v>144</v>
      </c>
    </row>
    <row r="6" spans="1:11" x14ac:dyDescent="0.2">
      <c r="A6" s="67"/>
      <c r="B6" s="82" t="s">
        <v>0</v>
      </c>
      <c r="C6" s="82" t="s">
        <v>0</v>
      </c>
      <c r="D6" s="82" t="s">
        <v>0</v>
      </c>
      <c r="E6" s="82" t="s">
        <v>0</v>
      </c>
    </row>
    <row r="9" spans="1:11" x14ac:dyDescent="0.2">
      <c r="A9" s="5" t="s">
        <v>189</v>
      </c>
      <c r="B9" s="22">
        <v>10235.252</v>
      </c>
      <c r="C9" s="22">
        <v>20991.195</v>
      </c>
      <c r="D9" s="22">
        <v>17299.18699999998</v>
      </c>
      <c r="E9" s="22">
        <v>48524.633999999984</v>
      </c>
      <c r="H9" s="20"/>
      <c r="I9" s="20"/>
      <c r="J9" s="20"/>
      <c r="K9" s="20"/>
    </row>
    <row r="10" spans="1:11" x14ac:dyDescent="0.2">
      <c r="A10" s="5" t="s">
        <v>192</v>
      </c>
      <c r="B10" s="22">
        <v>0</v>
      </c>
      <c r="C10" s="22">
        <v>0</v>
      </c>
      <c r="D10" s="22">
        <v>-110.56399999999999</v>
      </c>
      <c r="E10" s="22">
        <v>-110.56399999999999</v>
      </c>
      <c r="H10" s="20"/>
      <c r="I10" s="20"/>
      <c r="J10" s="20"/>
      <c r="K10" s="20"/>
    </row>
    <row r="11" spans="1:11" x14ac:dyDescent="0.2">
      <c r="A11" t="s">
        <v>193</v>
      </c>
      <c r="B11" s="83">
        <v>0</v>
      </c>
      <c r="C11" s="83">
        <v>0</v>
      </c>
      <c r="D11" s="83">
        <v>6.0229999999999997</v>
      </c>
      <c r="E11" s="83">
        <v>6.0229999999999997</v>
      </c>
      <c r="H11" s="20"/>
      <c r="I11" s="20"/>
      <c r="J11" s="20"/>
      <c r="K11" s="20"/>
    </row>
    <row r="12" spans="1:11" x14ac:dyDescent="0.2">
      <c r="A12" t="s">
        <v>194</v>
      </c>
      <c r="B12" s="83">
        <v>10235.252</v>
      </c>
      <c r="C12" s="16">
        <v>20991.195</v>
      </c>
      <c r="D12" s="16">
        <v>17194.645999999982</v>
      </c>
      <c r="E12" s="83">
        <v>48420.092999999986</v>
      </c>
      <c r="H12" s="20"/>
      <c r="I12" s="20"/>
      <c r="J12" s="20"/>
      <c r="K12" s="20"/>
    </row>
    <row r="13" spans="1:11" ht="3" customHeight="1" x14ac:dyDescent="0.2">
      <c r="B13" s="83"/>
      <c r="C13" s="83"/>
      <c r="D13" s="83"/>
      <c r="E13" s="83"/>
      <c r="H13" s="20"/>
      <c r="I13" s="20"/>
      <c r="J13" s="20"/>
      <c r="K13" s="20"/>
    </row>
    <row r="14" spans="1:11" x14ac:dyDescent="0.2">
      <c r="A14" s="5" t="s">
        <v>172</v>
      </c>
      <c r="B14" s="22">
        <v>0</v>
      </c>
      <c r="C14" s="57">
        <v>0</v>
      </c>
      <c r="D14" s="57">
        <v>440.42100000000653</v>
      </c>
      <c r="E14" s="57">
        <v>440.42100000000653</v>
      </c>
      <c r="F14" s="20"/>
      <c r="H14" s="20"/>
      <c r="I14" s="20"/>
      <c r="J14" s="20"/>
      <c r="K14" s="20"/>
    </row>
    <row r="15" spans="1:11" x14ac:dyDescent="0.2">
      <c r="A15" t="s">
        <v>197</v>
      </c>
      <c r="B15" s="83">
        <v>0</v>
      </c>
      <c r="C15" s="83">
        <v>459.72100000000029</v>
      </c>
      <c r="D15" s="83">
        <v>-128.85499999999999</v>
      </c>
      <c r="E15" s="83">
        <v>330.86600000000033</v>
      </c>
      <c r="H15" s="20"/>
      <c r="I15" s="20"/>
      <c r="J15" s="20"/>
      <c r="K15" s="20"/>
    </row>
    <row r="16" spans="1:11" ht="4.5" customHeight="1" x14ac:dyDescent="0.2">
      <c r="A16" s="5"/>
      <c r="B16" s="83"/>
      <c r="C16" s="83"/>
      <c r="D16" s="83"/>
      <c r="E16" s="83"/>
      <c r="H16" s="20"/>
      <c r="I16" s="20"/>
      <c r="J16" s="20"/>
      <c r="K16" s="20"/>
    </row>
    <row r="17" spans="1:11" x14ac:dyDescent="0.2">
      <c r="A17" s="48" t="s">
        <v>176</v>
      </c>
      <c r="B17" s="83">
        <v>0</v>
      </c>
      <c r="C17" s="83">
        <v>459.72100000000029</v>
      </c>
      <c r="D17" s="83">
        <v>311.56600000000651</v>
      </c>
      <c r="E17" s="83">
        <v>771.28700000000686</v>
      </c>
      <c r="H17" s="20"/>
      <c r="I17" s="20"/>
      <c r="J17" s="20"/>
      <c r="K17" s="20"/>
    </row>
    <row r="18" spans="1:11" ht="2.25" customHeight="1" x14ac:dyDescent="0.2">
      <c r="B18" s="83"/>
      <c r="C18" s="83"/>
      <c r="D18" s="83"/>
      <c r="E18" s="83"/>
      <c r="H18" s="20"/>
      <c r="I18" s="20"/>
      <c r="J18" s="20"/>
      <c r="K18" s="20"/>
    </row>
    <row r="19" spans="1:11" x14ac:dyDescent="0.2">
      <c r="A19" t="s">
        <v>146</v>
      </c>
      <c r="B19" s="83"/>
      <c r="C19" s="83"/>
      <c r="D19" s="83"/>
      <c r="E19" s="83"/>
      <c r="H19" s="20"/>
      <c r="I19" s="20"/>
      <c r="J19" s="20"/>
      <c r="K19" s="20"/>
    </row>
    <row r="20" spans="1:11" x14ac:dyDescent="0.2">
      <c r="A20" s="103" t="s">
        <v>167</v>
      </c>
      <c r="B20" s="57">
        <v>652.22799999999916</v>
      </c>
      <c r="C20" s="57">
        <v>0</v>
      </c>
      <c r="D20" s="57">
        <v>0</v>
      </c>
      <c r="E20" s="57">
        <v>652.22799999999916</v>
      </c>
      <c r="H20" s="20"/>
      <c r="I20" s="20"/>
      <c r="J20" s="20"/>
      <c r="K20" s="20"/>
    </row>
    <row r="21" spans="1:11" x14ac:dyDescent="0.2">
      <c r="A21" t="s">
        <v>166</v>
      </c>
      <c r="B21" s="106">
        <v>0</v>
      </c>
      <c r="C21" s="106">
        <v>0</v>
      </c>
      <c r="D21" s="106">
        <v>-162.499</v>
      </c>
      <c r="E21" s="106">
        <v>-162.499</v>
      </c>
      <c r="H21" s="20"/>
      <c r="I21" s="20"/>
      <c r="J21" s="20"/>
      <c r="K21" s="20"/>
    </row>
    <row r="22" spans="1:11" x14ac:dyDescent="0.2">
      <c r="B22" s="106"/>
      <c r="C22" s="106"/>
      <c r="D22" s="106"/>
      <c r="E22" s="106"/>
      <c r="H22" s="20"/>
      <c r="I22" s="20"/>
      <c r="J22" s="20"/>
      <c r="K22" s="20"/>
    </row>
    <row r="23" spans="1:11" x14ac:dyDescent="0.2">
      <c r="A23" t="s">
        <v>25</v>
      </c>
      <c r="B23" s="83">
        <v>652.22799999999916</v>
      </c>
      <c r="C23" s="83">
        <v>0</v>
      </c>
      <c r="D23" s="83">
        <v>-162.499</v>
      </c>
      <c r="E23" s="83">
        <v>489.72899999999913</v>
      </c>
      <c r="H23" s="20"/>
      <c r="I23" s="20"/>
      <c r="J23" s="20"/>
      <c r="K23" s="20"/>
    </row>
    <row r="24" spans="1:11" x14ac:dyDescent="0.2">
      <c r="A24" s="5"/>
      <c r="B24" s="22"/>
      <c r="C24" s="22"/>
      <c r="D24" s="22"/>
      <c r="E24" s="22"/>
      <c r="H24" s="20"/>
      <c r="I24" s="20"/>
      <c r="J24" s="20"/>
      <c r="K24" s="20"/>
    </row>
    <row r="25" spans="1:11" ht="11.25" customHeight="1" x14ac:dyDescent="0.2">
      <c r="A25" s="143" t="s">
        <v>259</v>
      </c>
      <c r="B25" s="22">
        <v>0</v>
      </c>
      <c r="C25" s="83">
        <v>0</v>
      </c>
      <c r="D25" s="83">
        <v>104.541</v>
      </c>
      <c r="E25" s="83">
        <v>104.541</v>
      </c>
      <c r="F25" s="83"/>
      <c r="H25" s="20"/>
      <c r="I25" s="20"/>
      <c r="J25" s="20"/>
      <c r="K25" s="20"/>
    </row>
    <row r="26" spans="1:11" ht="11.25" customHeight="1" x14ac:dyDescent="0.2">
      <c r="A26" s="143"/>
      <c r="B26" s="142"/>
      <c r="C26" s="140"/>
      <c r="D26" s="140"/>
      <c r="E26" s="140"/>
      <c r="F26" s="83"/>
      <c r="H26" s="20"/>
      <c r="I26" s="20"/>
      <c r="J26" s="20"/>
      <c r="K26" s="20"/>
    </row>
    <row r="27" spans="1:11" ht="11.25" customHeight="1" x14ac:dyDescent="0.2">
      <c r="A27" s="4" t="s">
        <v>190</v>
      </c>
      <c r="B27" s="105">
        <v>10887.48</v>
      </c>
      <c r="C27" s="105">
        <v>21450.916000000001</v>
      </c>
      <c r="D27" s="105">
        <v>17448.25399999999</v>
      </c>
      <c r="E27" s="105">
        <v>49785.649999999987</v>
      </c>
      <c r="F27" s="83"/>
      <c r="H27" s="20"/>
      <c r="I27" s="20"/>
      <c r="J27" s="20"/>
      <c r="K27" s="20"/>
    </row>
    <row r="28" spans="1:11" x14ac:dyDescent="0.2">
      <c r="A28" s="65"/>
      <c r="B28" s="83"/>
      <c r="C28" s="83"/>
      <c r="D28" s="83"/>
      <c r="E28" s="83"/>
      <c r="H28" s="20"/>
      <c r="I28" s="20"/>
      <c r="J28" s="20"/>
      <c r="K28" s="20"/>
    </row>
    <row r="29" spans="1:11" x14ac:dyDescent="0.2">
      <c r="A29" s="65" t="s">
        <v>260</v>
      </c>
      <c r="B29" s="83">
        <v>10887.48</v>
      </c>
      <c r="C29" s="16">
        <v>21450.916000000001</v>
      </c>
      <c r="D29" s="16">
        <v>17448.25399999999</v>
      </c>
      <c r="E29" s="83">
        <v>49785.649999999987</v>
      </c>
      <c r="H29" s="20"/>
      <c r="I29" s="20"/>
      <c r="J29" s="20"/>
      <c r="K29" s="20"/>
    </row>
    <row r="30" spans="1:11" x14ac:dyDescent="0.2">
      <c r="A30" s="65" t="s">
        <v>172</v>
      </c>
      <c r="B30" s="83">
        <v>0</v>
      </c>
      <c r="C30" s="83">
        <v>0</v>
      </c>
      <c r="D30" s="83">
        <v>445.36699999998996</v>
      </c>
      <c r="E30" s="83">
        <v>445.36699999998996</v>
      </c>
      <c r="H30" s="20"/>
      <c r="I30" s="20"/>
      <c r="J30" s="20"/>
      <c r="K30" s="20"/>
    </row>
    <row r="31" spans="1:11" x14ac:dyDescent="0.2">
      <c r="A31" s="144" t="s">
        <v>51</v>
      </c>
      <c r="B31" s="22">
        <v>0</v>
      </c>
      <c r="C31" s="57">
        <v>1293.5450000000008</v>
      </c>
      <c r="D31" s="57">
        <v>105.664000000005</v>
      </c>
      <c r="E31" s="57">
        <v>1399.2090000000057</v>
      </c>
      <c r="F31" s="111"/>
      <c r="H31" s="20"/>
      <c r="I31" s="20"/>
      <c r="J31" s="20"/>
      <c r="K31" s="20"/>
    </row>
    <row r="32" spans="1:11" ht="3" customHeight="1" x14ac:dyDescent="0.2">
      <c r="A32" s="65"/>
      <c r="B32" s="83"/>
      <c r="C32" s="83"/>
      <c r="D32" s="83"/>
      <c r="E32" s="83"/>
      <c r="H32" s="20"/>
      <c r="I32" s="20"/>
      <c r="J32" s="20"/>
      <c r="K32" s="20"/>
    </row>
    <row r="33" spans="1:11" x14ac:dyDescent="0.2">
      <c r="A33" s="10" t="s">
        <v>176</v>
      </c>
      <c r="B33" s="83">
        <v>0</v>
      </c>
      <c r="C33" s="83">
        <v>1293.5450000000008</v>
      </c>
      <c r="D33" s="83">
        <v>551.03099999999495</v>
      </c>
      <c r="E33" s="83">
        <v>1844.5759999999957</v>
      </c>
      <c r="H33" s="20"/>
      <c r="I33" s="20"/>
      <c r="J33" s="20"/>
      <c r="K33" s="20"/>
    </row>
    <row r="34" spans="1:11" ht="4.5" customHeight="1" x14ac:dyDescent="0.2">
      <c r="A34" s="145"/>
      <c r="B34" s="83"/>
      <c r="C34" s="83"/>
      <c r="D34" s="83"/>
      <c r="E34" s="83"/>
      <c r="H34" s="20"/>
      <c r="I34" s="20"/>
      <c r="J34" s="20"/>
      <c r="K34" s="20"/>
    </row>
    <row r="35" spans="1:11" x14ac:dyDescent="0.2">
      <c r="A35" s="65" t="s">
        <v>146</v>
      </c>
      <c r="B35" s="83"/>
      <c r="C35" s="83"/>
      <c r="D35" s="83"/>
      <c r="E35" s="83"/>
      <c r="H35" s="20"/>
      <c r="I35" s="20"/>
      <c r="J35" s="20"/>
      <c r="K35" s="20"/>
    </row>
    <row r="36" spans="1:11" x14ac:dyDescent="0.2">
      <c r="A36" s="65" t="s">
        <v>167</v>
      </c>
      <c r="B36" s="83">
        <v>1113.9989999999998</v>
      </c>
      <c r="C36" s="83">
        <v>0</v>
      </c>
      <c r="D36" s="83">
        <v>0</v>
      </c>
      <c r="E36" s="83">
        <v>1113.9989999999998</v>
      </c>
      <c r="H36" s="20"/>
      <c r="I36" s="20"/>
      <c r="J36" s="20"/>
      <c r="K36" s="20"/>
    </row>
    <row r="37" spans="1:11" x14ac:dyDescent="0.2">
      <c r="A37" s="144" t="s">
        <v>166</v>
      </c>
      <c r="B37" s="57">
        <v>0</v>
      </c>
      <c r="C37" s="57">
        <v>0</v>
      </c>
      <c r="D37" s="57">
        <v>-1341.0440000000001</v>
      </c>
      <c r="E37" s="57">
        <v>-1341.0440000000001</v>
      </c>
      <c r="H37" s="20"/>
      <c r="I37" s="20"/>
      <c r="J37" s="20"/>
      <c r="K37" s="20"/>
    </row>
    <row r="38" spans="1:11" ht="3" customHeight="1" x14ac:dyDescent="0.2">
      <c r="B38" s="106"/>
      <c r="C38" s="106"/>
      <c r="D38" s="106"/>
      <c r="E38" s="106"/>
      <c r="H38" s="20"/>
      <c r="I38" s="20"/>
      <c r="J38" s="20"/>
      <c r="K38" s="20"/>
    </row>
    <row r="39" spans="1:11" x14ac:dyDescent="0.2">
      <c r="A39" s="65" t="s">
        <v>25</v>
      </c>
      <c r="B39" s="106">
        <v>1113.9989999999998</v>
      </c>
      <c r="C39" s="106">
        <v>0</v>
      </c>
      <c r="D39" s="106">
        <v>-1341.0440000000001</v>
      </c>
      <c r="E39" s="106">
        <v>-227.0450000000003</v>
      </c>
      <c r="H39" s="20"/>
      <c r="I39" s="20"/>
      <c r="J39" s="20"/>
      <c r="K39" s="20"/>
    </row>
    <row r="40" spans="1:11" ht="3" customHeight="1" x14ac:dyDescent="0.2">
      <c r="B40" s="106"/>
      <c r="C40" s="106"/>
      <c r="D40" s="106"/>
      <c r="E40" s="106"/>
      <c r="H40" s="20"/>
      <c r="I40" s="20"/>
      <c r="J40" s="20"/>
      <c r="K40" s="20"/>
    </row>
    <row r="41" spans="1:11" x14ac:dyDescent="0.2">
      <c r="A41" s="4" t="s">
        <v>261</v>
      </c>
      <c r="B41" s="105">
        <v>12001.478999999999</v>
      </c>
      <c r="C41" s="105">
        <v>22744.461000000003</v>
      </c>
      <c r="D41" s="105">
        <v>16658.240999999984</v>
      </c>
      <c r="E41" s="105">
        <v>51403.180999999982</v>
      </c>
      <c r="H41" s="20"/>
      <c r="I41" s="20"/>
      <c r="J41" s="20"/>
      <c r="K41" s="20"/>
    </row>
    <row r="44" spans="1:11" x14ac:dyDescent="0.2">
      <c r="A44" s="170" t="s">
        <v>200</v>
      </c>
    </row>
    <row r="45" spans="1:11" x14ac:dyDescent="0.2">
      <c r="A45" s="171" t="s">
        <v>207</v>
      </c>
    </row>
  </sheetData>
  <mergeCells count="2">
    <mergeCell ref="A2:E2"/>
    <mergeCell ref="A3:E3"/>
  </mergeCells>
  <phoneticPr fontId="0" type="noConversion"/>
  <pageMargins left="0.75" right="0.75" top="1" bottom="1" header="0.5" footer="0.5"/>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8"/>
    <pageSetUpPr fitToPage="1"/>
  </sheetPr>
  <dimension ref="A1:E17"/>
  <sheetViews>
    <sheetView showGridLines="0" workbookViewId="0">
      <selection activeCell="E15" sqref="A3:E15"/>
    </sheetView>
  </sheetViews>
  <sheetFormatPr defaultRowHeight="11.25" x14ac:dyDescent="0.2"/>
  <cols>
    <col min="1" max="1" width="46.33203125" bestFit="1" customWidth="1"/>
    <col min="2" max="3" width="14.33203125" customWidth="1"/>
    <col min="4" max="4" width="12.6640625" bestFit="1" customWidth="1"/>
    <col min="5" max="5" width="17.83203125" customWidth="1"/>
  </cols>
  <sheetData>
    <row r="1" spans="1:5" x14ac:dyDescent="0.2">
      <c r="A1" s="54" t="s">
        <v>153</v>
      </c>
      <c r="B1" s="9"/>
      <c r="D1" s="9"/>
      <c r="E1" s="9"/>
    </row>
    <row r="2" spans="1:5" x14ac:dyDescent="0.2">
      <c r="A2" s="4"/>
      <c r="B2" s="9"/>
      <c r="C2" s="4"/>
      <c r="D2" s="9"/>
      <c r="E2" s="9"/>
    </row>
    <row r="3" spans="1:5" ht="33.75" x14ac:dyDescent="0.2">
      <c r="A3" s="72"/>
      <c r="B3" s="73" t="s">
        <v>150</v>
      </c>
      <c r="C3" s="74" t="s">
        <v>149</v>
      </c>
      <c r="D3" s="74" t="s">
        <v>151</v>
      </c>
      <c r="E3" s="76" t="s">
        <v>144</v>
      </c>
    </row>
    <row r="4" spans="1:5" x14ac:dyDescent="0.2">
      <c r="A4" s="9"/>
      <c r="B4" s="77" t="s">
        <v>0</v>
      </c>
      <c r="C4" s="77" t="s">
        <v>0</v>
      </c>
      <c r="D4" s="77" t="s">
        <v>0</v>
      </c>
      <c r="E4" s="77" t="s">
        <v>0</v>
      </c>
    </row>
    <row r="5" spans="1:5" x14ac:dyDescent="0.2">
      <c r="A5" s="9"/>
      <c r="B5" s="9"/>
      <c r="C5" s="9"/>
      <c r="D5" s="9"/>
      <c r="E5" s="9"/>
    </row>
    <row r="6" spans="1:5" x14ac:dyDescent="0.2">
      <c r="A6" s="66" t="s">
        <v>163</v>
      </c>
      <c r="B6" s="70">
        <f>'App 1 Table 1.6'!D55</f>
        <v>0</v>
      </c>
      <c r="C6" s="70">
        <f>'App 1 Table 1.6'!D57</f>
        <v>10887.48</v>
      </c>
      <c r="D6" s="70">
        <f>'App 1 Table 1.6'!D56</f>
        <v>0</v>
      </c>
      <c r="E6" s="70">
        <f>SUM(B6:D6)</f>
        <v>10887.48</v>
      </c>
    </row>
    <row r="7" spans="1:5" x14ac:dyDescent="0.2">
      <c r="A7" s="9"/>
      <c r="B7" s="70"/>
      <c r="C7" s="70"/>
      <c r="D7" s="70"/>
      <c r="E7" s="70"/>
    </row>
    <row r="8" spans="1:5" x14ac:dyDescent="0.2">
      <c r="A8" s="9" t="s">
        <v>145</v>
      </c>
      <c r="B8" s="70">
        <v>0</v>
      </c>
      <c r="C8" s="70">
        <v>0</v>
      </c>
      <c r="D8" s="70">
        <v>0</v>
      </c>
      <c r="E8" s="70">
        <v>0</v>
      </c>
    </row>
    <row r="9" spans="1:5" x14ac:dyDescent="0.2">
      <c r="A9" s="9"/>
      <c r="B9" s="70"/>
      <c r="C9" s="70"/>
      <c r="D9" s="70"/>
      <c r="E9" s="70"/>
    </row>
    <row r="10" spans="1:5" x14ac:dyDescent="0.2">
      <c r="A10" s="5" t="s">
        <v>146</v>
      </c>
      <c r="B10" s="70"/>
      <c r="C10" s="70"/>
      <c r="D10" s="70"/>
      <c r="E10" s="70"/>
    </row>
    <row r="11" spans="1:5" x14ac:dyDescent="0.2">
      <c r="A11" s="66" t="s">
        <v>147</v>
      </c>
      <c r="B11" s="70">
        <v>0</v>
      </c>
      <c r="C11" s="70">
        <v>0</v>
      </c>
      <c r="D11" s="70">
        <v>0</v>
      </c>
      <c r="E11" s="70">
        <v>0</v>
      </c>
    </row>
    <row r="12" spans="1:5" x14ac:dyDescent="0.2">
      <c r="A12" s="9" t="s">
        <v>134</v>
      </c>
      <c r="B12" s="70" t="s">
        <v>165</v>
      </c>
      <c r="C12" s="70">
        <v>0</v>
      </c>
      <c r="D12" s="70">
        <f>'App 1 Table 1.5'!I57</f>
        <v>-1341.0440000000001</v>
      </c>
      <c r="E12" s="70">
        <f>SUM(B12:D12)</f>
        <v>-1341.0440000000001</v>
      </c>
    </row>
    <row r="13" spans="1:5" x14ac:dyDescent="0.2">
      <c r="A13" s="9" t="s">
        <v>27</v>
      </c>
      <c r="B13" s="70">
        <v>0</v>
      </c>
      <c r="C13" s="70">
        <v>0</v>
      </c>
      <c r="D13" s="70">
        <v>0</v>
      </c>
      <c r="E13" s="70">
        <v>0</v>
      </c>
    </row>
    <row r="14" spans="1:5" x14ac:dyDescent="0.2">
      <c r="A14" s="9"/>
      <c r="B14" s="70"/>
      <c r="C14" s="70"/>
      <c r="D14" s="70"/>
      <c r="E14" s="70"/>
    </row>
    <row r="15" spans="1:5" x14ac:dyDescent="0.2">
      <c r="A15" s="4" t="s">
        <v>164</v>
      </c>
      <c r="B15" s="71">
        <v>0</v>
      </c>
      <c r="C15" s="71">
        <v>0</v>
      </c>
      <c r="D15" s="71">
        <v>0</v>
      </c>
      <c r="E15" s="71">
        <v>0</v>
      </c>
    </row>
    <row r="17" spans="2:5" x14ac:dyDescent="0.2">
      <c r="B17" s="69">
        <f>B15-'App 1 Table 1.6'!I55</f>
        <v>0</v>
      </c>
      <c r="C17" s="69">
        <f>C15-'App 1 Table 1.6'!I57</f>
        <v>-12001.478999999999</v>
      </c>
      <c r="D17" s="69">
        <f>D15-'App 1 Table 1.6'!I56</f>
        <v>0</v>
      </c>
      <c r="E17" s="69" t="e">
        <f>E15-'App 1 Table 1.6'!#REF!</f>
        <v>#REF!</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17</vt:i4>
      </vt:variant>
    </vt:vector>
  </HeadingPairs>
  <TitlesOfParts>
    <vt:vector size="44" baseType="lpstr">
      <vt:lpstr>App 1 Table 1.1</vt:lpstr>
      <vt:lpstr>App 1 Table 1.2</vt:lpstr>
      <vt:lpstr>App 1 Table 1.3</vt:lpstr>
      <vt:lpstr>GG SOCE (op bal audit check)</vt:lpstr>
      <vt:lpstr>App 1 Table 1.4</vt:lpstr>
      <vt:lpstr>App 1 Table 1.5</vt:lpstr>
      <vt:lpstr>App 1 Table 1.6</vt:lpstr>
      <vt:lpstr>App 1 Table 1.7</vt:lpstr>
      <vt:lpstr>PNC SOCE (op bal audit check)</vt:lpstr>
      <vt:lpstr>App 1 Table 1.8</vt:lpstr>
      <vt:lpstr>App 1 Table 1.9</vt:lpstr>
      <vt:lpstr>App 1 Table 1.10</vt:lpstr>
      <vt:lpstr>App 1 Table 1.11</vt:lpstr>
      <vt:lpstr>TNPS SOCE (op bal audit check)</vt:lpstr>
      <vt:lpstr>App 1 Table 1.12</vt:lpstr>
      <vt:lpstr>App 1 Table 1.13</vt:lpstr>
      <vt:lpstr>App 1 Table 1.14</vt:lpstr>
      <vt:lpstr>App 1 Table 1.15</vt:lpstr>
      <vt:lpstr>PFC SOCE (op bal audit check)</vt:lpstr>
      <vt:lpstr>App 1 Table 1.16</vt:lpstr>
      <vt:lpstr>App 1 Table 1.17</vt:lpstr>
      <vt:lpstr>App 1 Table 1.18</vt:lpstr>
      <vt:lpstr>App 1 Table 1.19</vt:lpstr>
      <vt:lpstr>TPS SOCE (op bal audit check)</vt:lpstr>
      <vt:lpstr>App 1 Table 1.20</vt:lpstr>
      <vt:lpstr>Sheet1</vt:lpstr>
      <vt:lpstr>Sheet2</vt:lpstr>
      <vt:lpstr>'App 1 Table 1.1'!Print_Area</vt:lpstr>
      <vt:lpstr>'App 1 Table 1.10'!Print_Area</vt:lpstr>
      <vt:lpstr>'App 1 Table 1.12'!Print_Area</vt:lpstr>
      <vt:lpstr>'App 1 Table 1.13'!Print_Area</vt:lpstr>
      <vt:lpstr>'App 1 Table 1.14'!Print_Area</vt:lpstr>
      <vt:lpstr>'App 1 Table 1.16'!Print_Area</vt:lpstr>
      <vt:lpstr>'App 1 Table 1.17'!Print_Area</vt:lpstr>
      <vt:lpstr>'App 1 Table 1.18'!Print_Area</vt:lpstr>
      <vt:lpstr>'App 1 Table 1.2'!Print_Area</vt:lpstr>
      <vt:lpstr>'App 1 Table 1.20'!Print_Area</vt:lpstr>
      <vt:lpstr>'App 1 Table 1.3'!Print_Area</vt:lpstr>
      <vt:lpstr>'App 1 Table 1.4'!Print_Area</vt:lpstr>
      <vt:lpstr>'App 1 Table 1.5'!Print_Area</vt:lpstr>
      <vt:lpstr>'App 1 Table 1.6'!Print_Area</vt:lpstr>
      <vt:lpstr>'App 1 Table 1.8'!Print_Area</vt:lpstr>
      <vt:lpstr>'App 1 Table 1.9'!Print_Area</vt:lpstr>
      <vt:lpstr>'App 1 Table 1.1'!Print_Titles</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ARSF - Appendix 1 Financial Statements</dc:title>
  <dc:subject>2020-21 Annual Report on State Finances</dc:subject>
  <dc:creator>Department of Treasury WA</dc:creator>
  <cp:lastModifiedBy>D'Cruze, Patricia</cp:lastModifiedBy>
  <cp:lastPrinted>2020-09-23T06:33:31Z</cp:lastPrinted>
  <dcterms:created xsi:type="dcterms:W3CDTF">2008-08-26T07:55:28Z</dcterms:created>
  <dcterms:modified xsi:type="dcterms:W3CDTF">2021-09-22T03:47:12Z</dcterms:modified>
</cp:coreProperties>
</file>