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K:\PUBLICATIONS\WA.gov.au\State Finances\Quarterly Financial Results Report\"/>
    </mc:Choice>
  </mc:AlternateContent>
  <xr:revisionPtr revIDLastSave="0" documentId="13_ncr:1_{67257AD3-4C3B-4620-AA16-543CF623275A}" xr6:coauthVersionLast="44" xr6:coauthVersionMax="44" xr10:uidLastSave="{00000000-0000-0000-0000-000000000000}"/>
  <bookViews>
    <workbookView xWindow="25080" yWindow="-120" windowWidth="25440" windowHeight="15390" tabRatio="870" xr2:uid="{00000000-000D-0000-FFFF-FFFF00000000}"/>
  </bookViews>
  <sheets>
    <sheet name="Figure 1" sheetId="74" r:id="rId1"/>
    <sheet name="Table 1" sheetId="1" r:id="rId2"/>
    <sheet name="Figure 2" sheetId="44" r:id="rId3"/>
    <sheet name="Figure 3" sheetId="45" r:id="rId4"/>
    <sheet name="Figure 4" sheetId="46" r:id="rId5"/>
    <sheet name="Figure 5" sheetId="47" r:id="rId6"/>
    <sheet name="Figure 6" sheetId="48" r:id="rId7"/>
    <sheet name="Figure 7" sheetId="49" r:id="rId8"/>
    <sheet name="Table 2" sheetId="2" r:id="rId9"/>
    <sheet name="Table 3" sheetId="34" r:id="rId10"/>
    <sheet name="Figure 8" sheetId="50" r:id="rId11"/>
    <sheet name="Table 1.1" sheetId="76" r:id="rId12"/>
    <sheet name="Table 1.2" sheetId="75" r:id="rId13"/>
    <sheet name="Table 1.3" sheetId="77" r:id="rId14"/>
    <sheet name="Table1.4" sheetId="78" r:id="rId15"/>
    <sheet name="Table 1.5" sheetId="79" r:id="rId16"/>
    <sheet name="Table 1.6" sheetId="80" r:id="rId17"/>
    <sheet name="Table 1.7" sheetId="81" r:id="rId18"/>
    <sheet name="Table 1.8" sheetId="82" r:id="rId19"/>
    <sheet name="Note 3" sheetId="83" r:id="rId20"/>
    <sheet name="Note 4" sheetId="84" r:id="rId21"/>
    <sheet name="Note 4 - Net worth" sheetId="85" r:id="rId22"/>
    <sheet name="Note 4 - cont." sheetId="72" r:id="rId23"/>
    <sheet name="Note 5" sheetId="9" r:id="rId24"/>
    <sheet name="Receivables" sheetId="31" state="hidden" r:id="rId25"/>
    <sheet name="Investments" sheetId="30" state="hidden" r:id="rId26"/>
    <sheet name="Borrowings" sheetId="32" state="hidden" r:id="rId27"/>
    <sheet name="Note 6" sheetId="40" r:id="rId28"/>
    <sheet name="Note 7" sheetId="41" r:id="rId29"/>
    <sheet name="Table 2.1" sheetId="86" r:id="rId30"/>
    <sheet name="Table 2.2" sheetId="88" r:id="rId31"/>
    <sheet name="Table 3.1" sheetId="51" r:id="rId32"/>
    <sheet name="Table 3.2" sheetId="52" r:id="rId33"/>
    <sheet name="Table 3.3" sheetId="53" r:id="rId34"/>
    <sheet name="Table 3.4" sheetId="54" r:id="rId35"/>
    <sheet name="Table 3.5" sheetId="87" r:id="rId36"/>
    <sheet name="Table 3.6 " sheetId="55" r:id="rId37"/>
    <sheet name="Table 4.1" sheetId="56" r:id="rId38"/>
    <sheet name="Table 4.2" sheetId="57" r:id="rId39"/>
    <sheet name="Table 4.3" sheetId="58" r:id="rId40"/>
    <sheet name="Table 4.4 " sheetId="69" r:id="rId41"/>
    <sheet name="Table 4.5" sheetId="59" r:id="rId42"/>
    <sheet name="Table 4.6" sheetId="60" r:id="rId43"/>
    <sheet name="Table 4.7" sheetId="61" r:id="rId44"/>
    <sheet name="Table 4.8" sheetId="62" r:id="rId45"/>
    <sheet name="Table 4.9" sheetId="63" r:id="rId46"/>
    <sheet name="Table 4.10" sheetId="64" r:id="rId47"/>
    <sheet name="Table 4.11" sheetId="65" r:id="rId48"/>
    <sheet name="Table 4.12" sheetId="66" r:id="rId49"/>
    <sheet name="Table 4.13" sheetId="67" r:id="rId50"/>
    <sheet name="Table 4.14" sheetId="70" r:id="rId51"/>
    <sheet name="Table 5.1" sheetId="90" r:id="rId52"/>
  </sheets>
  <definedNames>
    <definedName name="EssAliasTable" localSheetId="25">"Default"</definedName>
    <definedName name="EssAliasTable" localSheetId="24">"Default"</definedName>
    <definedName name="EssLatest" localSheetId="25">"P1"</definedName>
    <definedName name="EssLatest" localSheetId="24">"P1"</definedName>
    <definedName name="EssOptions" localSheetId="26">"A1100000000010000000101100020_010010"</definedName>
    <definedName name="EssOptions" localSheetId="25">"A1100000000010000000101100020_010010"</definedName>
    <definedName name="EssOptions" localSheetId="20">"A1100000000030000000001100020_0000"</definedName>
    <definedName name="EssOptions" localSheetId="22">"A1100000000030000000001100020_0000"</definedName>
    <definedName name="EssOptions" localSheetId="24">"A1100000000010000000101100020_010010"</definedName>
    <definedName name="_xlnm.Print_Area" localSheetId="25">Investments!$A$1:$Q$50</definedName>
    <definedName name="_xlnm.Print_Area" localSheetId="20">'Note 4'!$A$3:$H$56</definedName>
    <definedName name="_xlnm.Print_Area" localSheetId="22">'Note 4 - cont.'!$A$2:$H$28</definedName>
    <definedName name="_xlnm.Print_Area" localSheetId="21">'Note 4 - Net worth'!$A$2:$G$31</definedName>
    <definedName name="_xlnm.Print_Area" localSheetId="23">'Note 5'!$A$1:$F$39</definedName>
    <definedName name="_xlnm.Print_Area" localSheetId="27">'Note 6'!$A$1:$F$23</definedName>
    <definedName name="_xlnm.Print_Area" localSheetId="28">'Note 7'!$A$1:$F$24</definedName>
    <definedName name="_xlnm.Print_Area" localSheetId="1">'Table 1'!$A$3:$H$19</definedName>
    <definedName name="_xlnm.Print_Area" localSheetId="11">'Table 1.1'!$A$3:$I$72</definedName>
    <definedName name="_xlnm.Print_Area" localSheetId="12">'Table 1.2'!$A$3:$G$68</definedName>
    <definedName name="_xlnm.Print_Area" localSheetId="13">'Table 1.3'!$A$2:$E$33</definedName>
    <definedName name="_xlnm.Print_Area" localSheetId="15">'Table 1.5'!$A$4:$I$69</definedName>
    <definedName name="_xlnm.Print_Area" localSheetId="16">'Table 1.6'!$A$4:$G$66</definedName>
    <definedName name="_xlnm.Print_Area" localSheetId="17">'Table 1.7'!$A$3:$D$34</definedName>
    <definedName name="_xlnm.Print_Area" localSheetId="18">'Table 1.8'!$A$4:$I$76</definedName>
    <definedName name="_xlnm.Print_Area" localSheetId="8">'Table 2'!$A$3:$H$19</definedName>
    <definedName name="_xlnm.Print_Area" localSheetId="29">'Table 2.1'!$A$2:$H$112</definedName>
    <definedName name="_xlnm.Print_Area" localSheetId="30">'Table 2.2'!$A$3:$H$108</definedName>
    <definedName name="_xlnm.Print_Area" localSheetId="9">'Table 3'!$A$1:$H$22</definedName>
    <definedName name="_xlnm.Print_Area" localSheetId="31">'Table 3.1'!$A$3:$D$17</definedName>
    <definedName name="_xlnm.Print_Area" localSheetId="32">'Table 3.2'!$A$2:$E$56</definedName>
    <definedName name="_xlnm.Print_Area" localSheetId="33">'Table 3.3'!#REF!</definedName>
    <definedName name="_xlnm.Print_Area" localSheetId="34">'Table 3.4'!$A$3:$E$29</definedName>
    <definedName name="_xlnm.Print_Area" localSheetId="35">'Table 3.5'!#REF!</definedName>
    <definedName name="_xlnm.Print_Area" localSheetId="36">'Table 3.6 '!#REF!</definedName>
    <definedName name="_xlnm.Print_Area" localSheetId="51">'Table 5.1'!$A$3:$G$50</definedName>
    <definedName name="_xlnm.Print_Area" localSheetId="14">Table1.4!$A$4:$I$77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40" l="1"/>
  <c r="Q39" i="32" l="1"/>
  <c r="Q42" i="30"/>
  <c r="Q46" i="30"/>
  <c r="Q47" i="30"/>
  <c r="Q41" i="30"/>
  <c r="O58" i="31"/>
  <c r="O59" i="31"/>
  <c r="Q40" i="32"/>
  <c r="Q41" i="32"/>
  <c r="Q42" i="32"/>
  <c r="O39" i="32"/>
  <c r="O40" i="32"/>
  <c r="O41" i="32"/>
  <c r="O42" i="32"/>
  <c r="O46" i="30"/>
  <c r="O47" i="30"/>
  <c r="O41" i="30"/>
  <c r="O42" i="30"/>
  <c r="Q58" i="31"/>
  <c r="Q59" i="31"/>
  <c r="K58" i="31"/>
  <c r="K59" i="31"/>
  <c r="E41" i="30"/>
  <c r="E42" i="32"/>
  <c r="E36" i="32"/>
  <c r="E41" i="32"/>
  <c r="C47" i="30"/>
  <c r="G39" i="32"/>
  <c r="C58" i="31"/>
  <c r="C59" i="31"/>
  <c r="C60" i="31"/>
  <c r="M36" i="32"/>
  <c r="M39" i="32"/>
  <c r="M40" i="32"/>
  <c r="M41" i="32"/>
  <c r="M42" i="32"/>
  <c r="C39" i="32"/>
  <c r="C40" i="32"/>
  <c r="C41" i="32"/>
  <c r="C43" i="32" s="1"/>
  <c r="C42" i="32"/>
  <c r="K39" i="32"/>
  <c r="K40" i="32"/>
  <c r="K41" i="32"/>
  <c r="K42" i="32"/>
  <c r="I39" i="32"/>
  <c r="I40" i="32"/>
  <c r="I41" i="32"/>
  <c r="I42" i="32"/>
  <c r="E39" i="32"/>
  <c r="E40" i="32"/>
  <c r="M46" i="30"/>
  <c r="M47" i="30"/>
  <c r="M41" i="30"/>
  <c r="M42" i="30"/>
  <c r="E46" i="30"/>
  <c r="E47" i="30"/>
  <c r="E42" i="30"/>
  <c r="C46" i="30"/>
  <c r="C41" i="30"/>
  <c r="C43" i="30" s="1"/>
  <c r="C42" i="30"/>
  <c r="K46" i="30"/>
  <c r="K47" i="30"/>
  <c r="K41" i="30"/>
  <c r="K43" i="30" s="1"/>
  <c r="K42" i="30"/>
  <c r="E59" i="31"/>
  <c r="E58" i="31"/>
  <c r="M58" i="31"/>
  <c r="M60" i="31" s="1"/>
  <c r="M59" i="31"/>
  <c r="G58" i="31"/>
  <c r="G59" i="31"/>
  <c r="G56" i="31"/>
  <c r="Q36" i="32"/>
  <c r="S35" i="30"/>
  <c r="C36" i="30"/>
  <c r="D36" i="30"/>
  <c r="E36" i="30"/>
  <c r="F36" i="30"/>
  <c r="G36" i="30"/>
  <c r="H36" i="30"/>
  <c r="I36" i="30"/>
  <c r="J36" i="30"/>
  <c r="K36" i="30"/>
  <c r="L36" i="30"/>
  <c r="M36" i="30"/>
  <c r="N36" i="30"/>
  <c r="O36" i="30"/>
  <c r="P36" i="30"/>
  <c r="Q36" i="30"/>
  <c r="G41" i="30"/>
  <c r="I41" i="30"/>
  <c r="I43" i="30" s="1"/>
  <c r="G42" i="30"/>
  <c r="G43" i="30" s="1"/>
  <c r="I42" i="30"/>
  <c r="S43" i="30"/>
  <c r="S44" i="30"/>
  <c r="S45" i="30"/>
  <c r="G46" i="30"/>
  <c r="I46" i="30"/>
  <c r="G47" i="30"/>
  <c r="G48" i="30" s="1"/>
  <c r="I47" i="30"/>
  <c r="C56" i="31"/>
  <c r="E56" i="31"/>
  <c r="I56" i="31"/>
  <c r="K56" i="31"/>
  <c r="L56" i="31"/>
  <c r="M56" i="31"/>
  <c r="O56" i="31"/>
  <c r="P56" i="31"/>
  <c r="Q56" i="31"/>
  <c r="I58" i="31"/>
  <c r="L58" i="31"/>
  <c r="P58" i="31"/>
  <c r="P60" i="31" s="1"/>
  <c r="P62" i="31" s="1"/>
  <c r="I59" i="31"/>
  <c r="L59" i="31"/>
  <c r="P59" i="31"/>
  <c r="S35" i="32"/>
  <c r="C36" i="32"/>
  <c r="G36" i="32"/>
  <c r="I36" i="32"/>
  <c r="K36" i="32"/>
  <c r="O36" i="32"/>
  <c r="G40" i="32"/>
  <c r="G41" i="32"/>
  <c r="G42" i="32"/>
  <c r="D45" i="32"/>
  <c r="L60" i="31" l="1"/>
  <c r="E43" i="32"/>
  <c r="E45" i="32" s="1"/>
  <c r="C48" i="30"/>
  <c r="K60" i="31"/>
  <c r="O43" i="30"/>
  <c r="O43" i="32"/>
  <c r="Q43" i="30"/>
  <c r="Q48" i="30"/>
  <c r="I48" i="30"/>
  <c r="I50" i="30" s="1"/>
  <c r="I52" i="30" s="1"/>
  <c r="L62" i="31"/>
  <c r="C62" i="31"/>
  <c r="O48" i="30"/>
  <c r="E43" i="30"/>
  <c r="I43" i="32"/>
  <c r="I45" i="32" s="1"/>
  <c r="O60" i="31"/>
  <c r="O62" i="31" s="1"/>
  <c r="K43" i="32"/>
  <c r="K45" i="32" s="1"/>
  <c r="Q60" i="31"/>
  <c r="Q62" i="31" s="1"/>
  <c r="C45" i="32"/>
  <c r="G60" i="31"/>
  <c r="G62" i="31" s="1"/>
  <c r="K48" i="30"/>
  <c r="K50" i="30" s="1"/>
  <c r="E48" i="30"/>
  <c r="M48" i="30"/>
  <c r="M43" i="32"/>
  <c r="M45" i="32" s="1"/>
  <c r="G43" i="32"/>
  <c r="G45" i="32" s="1"/>
  <c r="I60" i="31"/>
  <c r="I62" i="31" s="1"/>
  <c r="S36" i="30"/>
  <c r="S36" i="32"/>
  <c r="M43" i="30"/>
  <c r="M62" i="31"/>
  <c r="O45" i="32"/>
  <c r="G50" i="30"/>
  <c r="G52" i="30" s="1"/>
  <c r="E50" i="30"/>
  <c r="C50" i="30"/>
  <c r="K62" i="31"/>
  <c r="E60" i="31"/>
  <c r="Q43" i="32"/>
  <c r="Q50" i="30" l="1"/>
  <c r="Q52" i="30" s="1"/>
  <c r="M50" i="30"/>
  <c r="M52" i="30" s="1"/>
  <c r="O50" i="30"/>
  <c r="O52" i="30"/>
  <c r="E52" i="30"/>
  <c r="C52" i="30"/>
  <c r="K52" i="30"/>
  <c r="Q45" i="32"/>
  <c r="E62" i="31"/>
</calcChain>
</file>

<file path=xl/sharedStrings.xml><?xml version="1.0" encoding="utf-8"?>
<sst xmlns="http://schemas.openxmlformats.org/spreadsheetml/2006/main" count="2189" uniqueCount="904">
  <si>
    <t>$m</t>
  </si>
  <si>
    <t>Net operating balance</t>
  </si>
  <si>
    <t>Net worth</t>
  </si>
  <si>
    <t>Memorandum items</t>
  </si>
  <si>
    <t>Net lending</t>
  </si>
  <si>
    <t>Net debt</t>
  </si>
  <si>
    <t>SUMMARY OF GENERAL GOVERNMENT FINANCES</t>
  </si>
  <si>
    <t>Western Australia</t>
  </si>
  <si>
    <t>Note</t>
  </si>
  <si>
    <t>Taxation</t>
  </si>
  <si>
    <t>Inventories</t>
  </si>
  <si>
    <t>Receivables</t>
  </si>
  <si>
    <t>Other financial assets</t>
  </si>
  <si>
    <t>Biological assets</t>
  </si>
  <si>
    <t>TOTAL ASSETS</t>
  </si>
  <si>
    <t>Payables</t>
  </si>
  <si>
    <t>Borrowings</t>
  </si>
  <si>
    <t>Other liabilities</t>
  </si>
  <si>
    <t>TOTAL LIABILITIES</t>
  </si>
  <si>
    <t>NET ASSETS</t>
  </si>
  <si>
    <t>Grants and subsidies received</t>
  </si>
  <si>
    <t>Other receipts</t>
  </si>
  <si>
    <t>Grants and subsidies paid</t>
  </si>
  <si>
    <t>Other payments</t>
  </si>
  <si>
    <t>Net cash flows from operating activities</t>
  </si>
  <si>
    <t>Current grants and subsidies</t>
  </si>
  <si>
    <t>Capital grants</t>
  </si>
  <si>
    <t>Sales of goods and services</t>
  </si>
  <si>
    <t>Dividends</t>
  </si>
  <si>
    <t>Royalty income</t>
  </si>
  <si>
    <t>Other</t>
  </si>
  <si>
    <t>Total</t>
  </si>
  <si>
    <t>Salaries</t>
  </si>
  <si>
    <t>Depreciation and amortisation</t>
  </si>
  <si>
    <t>Superannuation</t>
  </si>
  <si>
    <t>Other gross operating expenses</t>
  </si>
  <si>
    <t>Other interest</t>
  </si>
  <si>
    <t>Other property expenses</t>
  </si>
  <si>
    <t>Current transfers</t>
  </si>
  <si>
    <t>Capital transfers</t>
  </si>
  <si>
    <t>Financial assets</t>
  </si>
  <si>
    <t>Cash and deposits</t>
  </si>
  <si>
    <t>Advances paid</t>
  </si>
  <si>
    <t>Investments, loans and placements</t>
  </si>
  <si>
    <t>LIABILITIES</t>
  </si>
  <si>
    <t>Deposits held</t>
  </si>
  <si>
    <t>Advances received</t>
  </si>
  <si>
    <t>NET WORTH</t>
  </si>
  <si>
    <t>Taxes received</t>
  </si>
  <si>
    <t>Receipts from sales of goods and services</t>
  </si>
  <si>
    <t>Payments for goods and services</t>
  </si>
  <si>
    <t>Interest paid</t>
  </si>
  <si>
    <t>General Government</t>
  </si>
  <si>
    <t>Accounts Receivable</t>
  </si>
  <si>
    <t>Investments</t>
  </si>
  <si>
    <t>Term deposits</t>
  </si>
  <si>
    <t>Government securities</t>
  </si>
  <si>
    <t>Loans and advances</t>
  </si>
  <si>
    <t>Bank overdrafts</t>
  </si>
  <si>
    <t>Finance leases</t>
  </si>
  <si>
    <t>Services and contracts</t>
  </si>
  <si>
    <t>Purchase of non-financial assets</t>
  </si>
  <si>
    <t>Sales of non-financial assets</t>
  </si>
  <si>
    <t>REVENUE</t>
  </si>
  <si>
    <t>Of which:</t>
  </si>
  <si>
    <t>GENERAL GOVERNMENT OPERATING STATEMENT</t>
  </si>
  <si>
    <t>GENERAL GOVERNMENT BALANCE SHEET</t>
  </si>
  <si>
    <t>GENERAL GOVERNMENT CASH FLOW STATEMENT</t>
  </si>
  <si>
    <t>GENERAL GOVERNMENT</t>
  </si>
  <si>
    <t>TAXATION</t>
  </si>
  <si>
    <t>Taxes on employers’ payroll and labour force</t>
  </si>
  <si>
    <t>Payroll tax</t>
  </si>
  <si>
    <t>Property taxes</t>
  </si>
  <si>
    <t>Land tax</t>
  </si>
  <si>
    <t>Transfer Duty</t>
  </si>
  <si>
    <t>Landholder Duty</t>
  </si>
  <si>
    <t>Total duty on transfers</t>
  </si>
  <si>
    <t>Metropolitan Region Improvement Tax</t>
  </si>
  <si>
    <t>Emergency Services Levy</t>
  </si>
  <si>
    <t>Loan guarantee fees</t>
  </si>
  <si>
    <t>Total other property taxes</t>
  </si>
  <si>
    <t>Taxes on provision of goods and services</t>
  </si>
  <si>
    <t>Lotteries Commission</t>
  </si>
  <si>
    <t>Video lottery terminals</t>
  </si>
  <si>
    <t>Casino Tax</t>
  </si>
  <si>
    <t>Total taxes on gambling</t>
  </si>
  <si>
    <t>Insurance Duty</t>
  </si>
  <si>
    <t>Total taxes on insurance</t>
  </si>
  <si>
    <t>Taxes on use of goods and performance of activities</t>
  </si>
  <si>
    <t>Vehicle Licence Duty</t>
  </si>
  <si>
    <t>Permits - Oversize Vehicles and Loads</t>
  </si>
  <si>
    <t>Motor Vehicle recording fee</t>
  </si>
  <si>
    <t>Motor Vehicle registrations</t>
  </si>
  <si>
    <t>Total motor vehicle taxes</t>
  </si>
  <si>
    <t>Total Taxation</t>
  </si>
  <si>
    <t>CURRENT GRANTS AND SUBSIDIES</t>
  </si>
  <si>
    <t>General Purpose Grants</t>
  </si>
  <si>
    <t>Schools assistance – non-government schools</t>
  </si>
  <si>
    <t>Local government financial assistance grants</t>
  </si>
  <si>
    <t>Local government roads</t>
  </si>
  <si>
    <t>Total Current Grants and Subsidies</t>
  </si>
  <si>
    <t xml:space="preserve">CAPITAL GRANTS </t>
  </si>
  <si>
    <t>Total Capital Grants</t>
  </si>
  <si>
    <t>INTEREST INCOME</t>
  </si>
  <si>
    <t>REVENUE FROM PUBLIC CORPORATIONS</t>
  </si>
  <si>
    <t>Tax Equivalent Regime</t>
  </si>
  <si>
    <t>Total Revenue from Public Corporations</t>
  </si>
  <si>
    <t>ROYALTY INCOME</t>
  </si>
  <si>
    <t>OTHER</t>
  </si>
  <si>
    <t>Lease Rentals</t>
  </si>
  <si>
    <t>Fines</t>
  </si>
  <si>
    <t>Revenue not elsewhere counted</t>
  </si>
  <si>
    <t>Total Other</t>
  </si>
  <si>
    <t>GRAND TOTAL</t>
  </si>
  <si>
    <t>Operating Revenue</t>
  </si>
  <si>
    <t>Interest Income</t>
  </si>
  <si>
    <t xml:space="preserve">Other </t>
  </si>
  <si>
    <t>Concurrent costs</t>
  </si>
  <si>
    <t>Superannuation interest cost</t>
  </si>
  <si>
    <t>Other employee costs</t>
  </si>
  <si>
    <t>NET OPERATING BALANCE</t>
  </si>
  <si>
    <t>Provision for doubtful debts</t>
  </si>
  <si>
    <t>Total other economic flows</t>
  </si>
  <si>
    <t>OPERATING RESULT</t>
  </si>
  <si>
    <t>All other movements in equity</t>
  </si>
  <si>
    <t>Revaluations</t>
  </si>
  <si>
    <t>Gains recognised directly in equity</t>
  </si>
  <si>
    <t>All other</t>
  </si>
  <si>
    <t>Total all other movements in equity</t>
  </si>
  <si>
    <t>TOTAL CHANGE IN NET WORTH</t>
  </si>
  <si>
    <t>KEY FISCAL AGGREGATES</t>
  </si>
  <si>
    <t>Changes in inventories</t>
  </si>
  <si>
    <t>Other movement in non-financial assets</t>
  </si>
  <si>
    <t>less:</t>
  </si>
  <si>
    <t>Depreciation</t>
  </si>
  <si>
    <t>Total net acquisition of non-financial assets</t>
  </si>
  <si>
    <t>NET LENDING/-BORROWING</t>
  </si>
  <si>
    <t>ASSETS</t>
  </si>
  <si>
    <t>Investment property</t>
  </si>
  <si>
    <t>Total financial assets</t>
  </si>
  <si>
    <t>Non-financial assets</t>
  </si>
  <si>
    <t>Property, plant and equipment</t>
  </si>
  <si>
    <t>Other inventories</t>
  </si>
  <si>
    <t>Intangibles</t>
  </si>
  <si>
    <t>Total non-financial assets</t>
  </si>
  <si>
    <t>Unfunded superannuation</t>
  </si>
  <si>
    <t>Other employee benefits</t>
  </si>
  <si>
    <t>Contributed equity</t>
  </si>
  <si>
    <t>MEMORANDUM ITEMS</t>
  </si>
  <si>
    <t>Net financial worth</t>
  </si>
  <si>
    <t>Net financial liabilities</t>
  </si>
  <si>
    <t>Gross debt liabilities</t>
  </si>
  <si>
    <t>Interest receipts</t>
  </si>
  <si>
    <t>Dividends and tax equivalents</t>
  </si>
  <si>
    <t>Wages, salaries and supplements, and superannuation</t>
  </si>
  <si>
    <t>NET CASH FLOWS FROM OPERATING ACTIVITIES</t>
  </si>
  <si>
    <t>Cash flows from investments in non-financial assets</t>
  </si>
  <si>
    <t>Total cash flows from investments in non-financial assets</t>
  </si>
  <si>
    <t>Cash flows from investments in financial assets</t>
  </si>
  <si>
    <t>For policy purposes</t>
  </si>
  <si>
    <t>For liquidity purposes</t>
  </si>
  <si>
    <t>Total cash flows from investments in financial assets</t>
  </si>
  <si>
    <t>NET CASH FLOWS FROM INVESTING ACTIVITIES</t>
  </si>
  <si>
    <t>Deposits received</t>
  </si>
  <si>
    <t>Other financing receipts</t>
  </si>
  <si>
    <t>Borrowings repaid</t>
  </si>
  <si>
    <t>Deposits paid</t>
  </si>
  <si>
    <t>Other financing payments</t>
  </si>
  <si>
    <t>NET CASH FLOWS FROM FINANCING ACTIVITIES</t>
  </si>
  <si>
    <t>Net increase in cash and cash equivalents</t>
  </si>
  <si>
    <t>Net cash flows from investing in non-financial assets</t>
  </si>
  <si>
    <t>Cash surplus/-deficit</t>
  </si>
  <si>
    <t>Change in net worth of the public corporations sectors</t>
  </si>
  <si>
    <t>Investments in other public sector entities - direct injections</t>
  </si>
  <si>
    <t>SUMMARY OF TOTAL PUBLIC SECTOR FINANCES</t>
  </si>
  <si>
    <t>Provision for impairment of receivables</t>
  </si>
  <si>
    <t xml:space="preserve">Total </t>
  </si>
  <si>
    <t>Loans</t>
  </si>
  <si>
    <t>Financial Assets held for trading/available for sale</t>
  </si>
  <si>
    <t>TOTAL PUBLIC SECTOR OPERATING STATEMENT</t>
  </si>
  <si>
    <t>TOTAL PUBLIC SECTOR BALANCE SHEET</t>
  </si>
  <si>
    <t>TOTAL PUBLIC SECTOR CASH FLOW STATEMENT</t>
  </si>
  <si>
    <t>TOTAL PUBLIC SECTOR</t>
  </si>
  <si>
    <t>AASB 1049 TO GFS CONVERGENCE DIFFERENCES</t>
  </si>
  <si>
    <t>Net Operating Balance</t>
  </si>
  <si>
    <t>General government</t>
  </si>
  <si>
    <t>AASB1049 net operating balance</t>
  </si>
  <si>
    <t>Plus GFS revenue adjustments</t>
  </si>
  <si>
    <t>Less GFS expense adjustments</t>
  </si>
  <si>
    <t>Capitalised interest</t>
  </si>
  <si>
    <t>Total GFS expense adjustments</t>
  </si>
  <si>
    <t>Total GFS adjustments to AASB 1049 net operating balance</t>
  </si>
  <si>
    <t>GFS net operating balance</t>
  </si>
  <si>
    <t>Total public sector</t>
  </si>
  <si>
    <t>Net Lending/-Borrowing</t>
  </si>
  <si>
    <t>AASB1049 net lending/-borrowing</t>
  </si>
  <si>
    <r>
      <t xml:space="preserve">Plus </t>
    </r>
    <r>
      <rPr>
        <sz val="8"/>
        <rFont val="Arial"/>
        <family val="2"/>
      </rPr>
      <t>Net operating balance convergence differences (noted above)</t>
    </r>
  </si>
  <si>
    <t>GFS net lending/-borrowing</t>
  </si>
  <si>
    <t>AASB1049 net worth</t>
  </si>
  <si>
    <t>Plus</t>
  </si>
  <si>
    <t>Dampier to Bunbury Natural Gas Pipeline loan asset</t>
  </si>
  <si>
    <t>General government sector</t>
  </si>
  <si>
    <t>Impact on public corporations net worth</t>
  </si>
  <si>
    <t>Total GFS net worth adjustments</t>
  </si>
  <si>
    <t>GFS net worth</t>
  </si>
  <si>
    <t xml:space="preserve">Net Worth </t>
  </si>
  <si>
    <r>
      <t xml:space="preserve">Less </t>
    </r>
    <r>
      <rPr>
        <i/>
        <sz val="8"/>
        <rFont val="Arial"/>
        <family val="2"/>
      </rPr>
      <t>Net acquisition of non-financial assets</t>
    </r>
  </si>
  <si>
    <r>
      <t>less</t>
    </r>
    <r>
      <rPr>
        <sz val="8"/>
        <rFont val="Arial"/>
        <family val="2"/>
      </rPr>
      <t>: liquid financial assets</t>
    </r>
  </si>
  <si>
    <r>
      <t>less:</t>
    </r>
    <r>
      <rPr>
        <sz val="8"/>
        <rFont val="Arial"/>
        <family val="2"/>
      </rPr>
      <t xml:space="preserve"> convergence differences impacting net debt</t>
    </r>
  </si>
  <si>
    <t xml:space="preserve">   Note</t>
  </si>
  <si>
    <t>Actual</t>
  </si>
  <si>
    <t>Results from Transactions</t>
  </si>
  <si>
    <t xml:space="preserve">REVENUE  </t>
  </si>
  <si>
    <t>Tax equivalent income</t>
  </si>
  <si>
    <t>EXPENSES</t>
  </si>
  <si>
    <t>Shares and other equity</t>
  </si>
  <si>
    <t>Investments in other entities</t>
  </si>
  <si>
    <r>
      <t>less:</t>
    </r>
    <r>
      <rPr>
        <sz val="8"/>
        <rFont val="Arial"/>
        <family val="2"/>
      </rPr>
      <t xml:space="preserve"> liquid financial assets</t>
    </r>
  </si>
  <si>
    <t>CASH FLOWS FROM OPERATING ACTIVITIES</t>
  </si>
  <si>
    <t>Cash received</t>
  </si>
  <si>
    <t>Total cash received</t>
  </si>
  <si>
    <t>Cash paid</t>
  </si>
  <si>
    <t>Total cash paid</t>
  </si>
  <si>
    <t>CASH FLOWS FROM INVESTING ACTIVITIES</t>
  </si>
  <si>
    <t>CASH FLOWS FROM FINANCING ACTIVITIES</t>
  </si>
  <si>
    <t>Cash and cash equivalents at the beginning of the year</t>
  </si>
  <si>
    <t>Cash and cash equivalents at the end of the year</t>
  </si>
  <si>
    <t>Equity - investments in other entities</t>
  </si>
  <si>
    <t>Total Public Sector</t>
  </si>
  <si>
    <t>North West Shelf grants</t>
  </si>
  <si>
    <t>Grants through the State</t>
  </si>
  <si>
    <t>National Specific Purpose Payment Agreement Grants</t>
  </si>
  <si>
    <t>National Agreement for Skills and Workforce Development</t>
  </si>
  <si>
    <t>Housing</t>
  </si>
  <si>
    <t>Transport</t>
  </si>
  <si>
    <t>Health</t>
  </si>
  <si>
    <t>Net gains on assets/liabilities</t>
  </si>
  <si>
    <t>Domestic and foreign borrowings</t>
  </si>
  <si>
    <t>GPC_Unassigned</t>
  </si>
  <si>
    <t>CPID</t>
  </si>
  <si>
    <t>GG</t>
  </si>
  <si>
    <t>WOG</t>
  </si>
  <si>
    <t>Consolidation Adjusted</t>
  </si>
  <si>
    <t>Act_Jun_Audited</t>
  </si>
  <si>
    <t>Year13</t>
  </si>
  <si>
    <t>81210000</t>
  </si>
  <si>
    <t>Loans and placements.</t>
  </si>
  <si>
    <t>0</t>
  </si>
  <si>
    <t>81220000</t>
  </si>
  <si>
    <t>Securities.</t>
  </si>
  <si>
    <t>111101011</t>
  </si>
  <si>
    <t>Cash investments - current</t>
  </si>
  <si>
    <t>111101012</t>
  </si>
  <si>
    <t>Cash Investments - Current - Matching a/c</t>
  </si>
  <si>
    <t>111101031</t>
  </si>
  <si>
    <t>Other investments - current</t>
  </si>
  <si>
    <t>112210001</t>
  </si>
  <si>
    <t>Government securities - current</t>
  </si>
  <si>
    <t>112210002</t>
  </si>
  <si>
    <t>WA Treasury Corporation securities held by GG</t>
  </si>
  <si>
    <t>114110008</t>
  </si>
  <si>
    <t>FX hedging (borrowings) receivable - current</t>
  </si>
  <si>
    <t>114110015</t>
  </si>
  <si>
    <t>Finance lease receivable - current</t>
  </si>
  <si>
    <t>115131002</t>
  </si>
  <si>
    <t>WATC - Loans  - Current</t>
  </si>
  <si>
    <t>115131004</t>
  </si>
  <si>
    <t>Asset for Overdrawn Trust</t>
  </si>
  <si>
    <t>115141007</t>
  </si>
  <si>
    <t>Loans &amp; Advances - Current (by PNC/PFC)</t>
  </si>
  <si>
    <t>115141008</t>
  </si>
  <si>
    <t>WATC - Loans - Current - Matching a/c</t>
  </si>
  <si>
    <t>117000001</t>
  </si>
  <si>
    <t>117000002</t>
  </si>
  <si>
    <t>118000001</t>
  </si>
  <si>
    <t>121300001</t>
  </si>
  <si>
    <t>Govt Securities - Non-Current</t>
  </si>
  <si>
    <t>121300002</t>
  </si>
  <si>
    <t>Cash Investments - Non-Current</t>
  </si>
  <si>
    <t>121300004</t>
  </si>
  <si>
    <t>Other Investments - Non-Current</t>
  </si>
  <si>
    <t>121400001</t>
  </si>
  <si>
    <t>Restricted cash held in suspense a/c at Treasury - non current</t>
  </si>
  <si>
    <t>123110006</t>
  </si>
  <si>
    <t>Finance lease receivable - non current</t>
  </si>
  <si>
    <t>124130002</t>
  </si>
  <si>
    <t>WATC - Loans - Non-Current</t>
  </si>
  <si>
    <t>124130004</t>
  </si>
  <si>
    <t>Loans &amp; Advances - Non-Current (by PNC/PFC)</t>
  </si>
  <si>
    <t>124130005</t>
  </si>
  <si>
    <t>WATC - Loans to Universities - Non-Current</t>
  </si>
  <si>
    <t>124130006</t>
  </si>
  <si>
    <t>WATC - Loans - Non-Current - Matching a/c</t>
  </si>
  <si>
    <t>160000001</t>
  </si>
  <si>
    <t>117000003</t>
  </si>
  <si>
    <t>Other Financial Assets - Current</t>
  </si>
  <si>
    <t>160000002</t>
  </si>
  <si>
    <t>Other Financial Assets - Non-Current</t>
  </si>
  <si>
    <t>Domestic and Foreign Borrowings</t>
  </si>
  <si>
    <t>114110001</t>
  </si>
  <si>
    <t>Debtors - current</t>
  </si>
  <si>
    <t>114110002</t>
  </si>
  <si>
    <t>GST receivable</t>
  </si>
  <si>
    <t>114110005</t>
  </si>
  <si>
    <t>Statutory contributions receivable</t>
  </si>
  <si>
    <t>114110006</t>
  </si>
  <si>
    <t>Accrued Loan guarantee charge receivable</t>
  </si>
  <si>
    <t>114110007</t>
  </si>
  <si>
    <t>Pension recoups receivable</t>
  </si>
  <si>
    <t>114110009</t>
  </si>
  <si>
    <t>Capital User Charge Receivable - current</t>
  </si>
  <si>
    <t>114110010</t>
  </si>
  <si>
    <t>Office lease rental receipts receivable</t>
  </si>
  <si>
    <t>114110011</t>
  </si>
  <si>
    <t>Dividends receivable</t>
  </si>
  <si>
    <t>114110012</t>
  </si>
  <si>
    <t>Revenue receivable from agencies - current</t>
  </si>
  <si>
    <t>114110013</t>
  </si>
  <si>
    <t>Debtors - State Revenue.</t>
  </si>
  <si>
    <t>114110014</t>
  </si>
  <si>
    <t>Other Receivables - Cons Acct  - Super Reimbursement</t>
  </si>
  <si>
    <t>114110016</t>
  </si>
  <si>
    <t>Other Receivables - Lotteries Commission Act 1990</t>
  </si>
  <si>
    <t>114110017</t>
  </si>
  <si>
    <t>Debtor - Audit Fees</t>
  </si>
  <si>
    <t>114111101</t>
  </si>
  <si>
    <t>Debtors - Transfer &amp; Landholder Duty</t>
  </si>
  <si>
    <t>114111102</t>
  </si>
  <si>
    <t>Debtors - Vehicle Licence Duty</t>
  </si>
  <si>
    <t>114111103</t>
  </si>
  <si>
    <t>Debtors - Insurance Duty</t>
  </si>
  <si>
    <t>114111201</t>
  </si>
  <si>
    <t>Debtors -  Payroll Tax</t>
  </si>
  <si>
    <t>114111601</t>
  </si>
  <si>
    <t>Debtors -  Land Tax</t>
  </si>
  <si>
    <t>114112101</t>
  </si>
  <si>
    <t>Debtors - Territorial Revenue</t>
  </si>
  <si>
    <t>114113101</t>
  </si>
  <si>
    <t>Debtors - Regulatory Fees</t>
  </si>
  <si>
    <t>114114001</t>
  </si>
  <si>
    <t>Tax Equivalents Regime income tax receivable</t>
  </si>
  <si>
    <t>114114002</t>
  </si>
  <si>
    <t>Tax Equivalents Regime wholesale sales tax receivable</t>
  </si>
  <si>
    <t>114114003</t>
  </si>
  <si>
    <t>Tax Equivalents Regime local government rates tax receivable</t>
  </si>
  <si>
    <t>114119001</t>
  </si>
  <si>
    <t>Other Receivables - Current - Matching a/c</t>
  </si>
  <si>
    <t>116100001</t>
  </si>
  <si>
    <t>Interest Receivable - Current</t>
  </si>
  <si>
    <t>116100002</t>
  </si>
  <si>
    <t>Interest Receivable - Current - Cons Acct</t>
  </si>
  <si>
    <t>116100003</t>
  </si>
  <si>
    <t>Public Bank Account Interest Earned account interest receivable - current</t>
  </si>
  <si>
    <t>116100004</t>
  </si>
  <si>
    <t>WATC - Interest Receivable</t>
  </si>
  <si>
    <t>116100005</t>
  </si>
  <si>
    <t>WATC - Interest Receivable - Matching a/c</t>
  </si>
  <si>
    <t>116100021</t>
  </si>
  <si>
    <t>Interest Receivable - Current - Perry Lakes Trust a/c</t>
  </si>
  <si>
    <t>116300001</t>
  </si>
  <si>
    <t>Right of indemnity - current</t>
  </si>
  <si>
    <t>116300002</t>
  </si>
  <si>
    <t>Community Service Obligations Owing by Cons Acct</t>
  </si>
  <si>
    <t>116300003</t>
  </si>
  <si>
    <t>Other receivables</t>
  </si>
  <si>
    <t>116300004</t>
  </si>
  <si>
    <t>Other Receivables - Cons Acct</t>
  </si>
  <si>
    <t>130110001</t>
  </si>
  <si>
    <t>Interest Receivable - Non-Current</t>
  </si>
  <si>
    <t>130110021</t>
  </si>
  <si>
    <t>Interest Receivable - Non-Current - Perry Lakes Trust a/c</t>
  </si>
  <si>
    <t>123110001</t>
  </si>
  <si>
    <t>Debtors - non-current</t>
  </si>
  <si>
    <t>123110004</t>
  </si>
  <si>
    <t>Other Receivables - Non-Current - Matching a/c</t>
  </si>
  <si>
    <t>130140001</t>
  </si>
  <si>
    <t>Right of indemnity</t>
  </si>
  <si>
    <t>111110002</t>
  </si>
  <si>
    <t>Amounts Receivable for Services - Current (Leave Liability)</t>
  </si>
  <si>
    <t>114210001</t>
  </si>
  <si>
    <t>Provision for doubtful debts - current</t>
  </si>
  <si>
    <t>114210002</t>
  </si>
  <si>
    <t>Provision for doubtful debts - State Revenue.</t>
  </si>
  <si>
    <t>114220101</t>
  </si>
  <si>
    <t>Provision for Doubtful Debts - Transfer &amp; Landholder Duty</t>
  </si>
  <si>
    <t>114220102</t>
  </si>
  <si>
    <t>Provision for Doubtful Debts - Vehicle Licence Duty</t>
  </si>
  <si>
    <t>114220103</t>
  </si>
  <si>
    <t>Provision for Doubtful Debts - Insurance Duty</t>
  </si>
  <si>
    <t>114220201</t>
  </si>
  <si>
    <t>Provision for Doubtful Debts - Payroll Tax</t>
  </si>
  <si>
    <t>114220601</t>
  </si>
  <si>
    <t>Provision for Doubtful Debts - Land Tax</t>
  </si>
  <si>
    <t>123210001</t>
  </si>
  <si>
    <t>Provision for doubtful debts - non-current</t>
  </si>
  <si>
    <t>Balance Check</t>
  </si>
  <si>
    <t>212200001</t>
  </si>
  <si>
    <t>Finance leases &lt; 1 year</t>
  </si>
  <si>
    <t>212200002</t>
  </si>
  <si>
    <t>Future finance lease charges - current</t>
  </si>
  <si>
    <t>222100001</t>
  </si>
  <si>
    <t>Finance lease &gt;1 &lt; 5 years</t>
  </si>
  <si>
    <t>222100002</t>
  </si>
  <si>
    <t>Finance leases &gt; 5 years</t>
  </si>
  <si>
    <t>222100003</t>
  </si>
  <si>
    <t>Future finance lease charges - non-current</t>
  </si>
  <si>
    <t>211100003</t>
  </si>
  <si>
    <t>FX hedging (borrowings) payables - current</t>
  </si>
  <si>
    <t>212110001</t>
  </si>
  <si>
    <t>Overdrawn bank a/c</t>
  </si>
  <si>
    <t>212110002</t>
  </si>
  <si>
    <t>GoWA bank account overdraft</t>
  </si>
  <si>
    <t>212130001</t>
  </si>
  <si>
    <t>Overdrawn trust a/c at Treasury</t>
  </si>
  <si>
    <t>212410001</t>
  </si>
  <si>
    <t>Non-Guaranteed Borrowings - Current</t>
  </si>
  <si>
    <t>212410002</t>
  </si>
  <si>
    <t>Guaranteed Borrowings - Current</t>
  </si>
  <si>
    <t>212410003</t>
  </si>
  <si>
    <t>Borrowings - WATC - Current</t>
  </si>
  <si>
    <t>212410004</t>
  </si>
  <si>
    <t>Borrowings from WA Treasury Corp - Current</t>
  </si>
  <si>
    <t>212410006</t>
  </si>
  <si>
    <t>Borrowings Taken Over by WATC - Current</t>
  </si>
  <si>
    <t>212410008</t>
  </si>
  <si>
    <t>Borrowings - WATC - Current - Matching a/c</t>
  </si>
  <si>
    <t>212420001</t>
  </si>
  <si>
    <t>Repayable Approps - Current - Cons Acct</t>
  </si>
  <si>
    <t>212510001</t>
  </si>
  <si>
    <t>Unamortised net discounts - current</t>
  </si>
  <si>
    <t>222310001</t>
  </si>
  <si>
    <t>Borrowings - WATC  - Non-Current</t>
  </si>
  <si>
    <t>222310002</t>
  </si>
  <si>
    <t>Borrowings from WA Treasury Corp - Non-Current</t>
  </si>
  <si>
    <t>222310003</t>
  </si>
  <si>
    <t>Borrowings Taken Over by WA Treasury Corp - Non-Current</t>
  </si>
  <si>
    <t>222310004</t>
  </si>
  <si>
    <t>Guaranteed Borrowings - Non-Current</t>
  </si>
  <si>
    <t>222310005</t>
  </si>
  <si>
    <t>Non-Guaranteed Borrowings - Non-Current</t>
  </si>
  <si>
    <t>222310006</t>
  </si>
  <si>
    <t>Borrowings - WATC - Non-Current - Matching a/c</t>
  </si>
  <si>
    <t>222410001</t>
  </si>
  <si>
    <t>Unamortised net discounts - non-current</t>
  </si>
  <si>
    <t>222410002</t>
  </si>
  <si>
    <t>WATC - Discounts on borrowings - non-current</t>
  </si>
  <si>
    <t>215000001</t>
  </si>
  <si>
    <t>215000002</t>
  </si>
  <si>
    <t>225000001</t>
  </si>
  <si>
    <t>225000002</t>
  </si>
  <si>
    <t xml:space="preserve">Derivative Financial Liabilities </t>
  </si>
  <si>
    <t>Derivative Financial Assets Held-for-Trading - Current</t>
  </si>
  <si>
    <t>Other Financial Assets Actively Traded - Current</t>
  </si>
  <si>
    <t>Available-for-Sale Financial Assets - Current</t>
  </si>
  <si>
    <t>Derivative Financial Assets Held-for-Trading - Non-Current</t>
  </si>
  <si>
    <t>Other Financial Liabilities Actively Trading - Current</t>
  </si>
  <si>
    <t>Derivative Financial Liabilities Held-for-Trading - Non-Current</t>
  </si>
  <si>
    <t>Other Financial Liabilities Actively Trading - Non-Current</t>
  </si>
  <si>
    <t>Derivative Financial Liabilities Held-for-Trading - Current</t>
  </si>
  <si>
    <t>TARB_CB</t>
  </si>
  <si>
    <t>Dividends from other sectors</t>
  </si>
  <si>
    <t>Budget</t>
  </si>
  <si>
    <t>Act_Sep</t>
  </si>
  <si>
    <t>Year14</t>
  </si>
  <si>
    <t>GENERAL GOVERNMENT STATEMENT OF CHANGES IN EQUITY</t>
  </si>
  <si>
    <t>TOTAL PUBLIC SECTOR STATEMENT OF CHANGES IN EQUITY</t>
  </si>
  <si>
    <t>Movement in cash balances</t>
  </si>
  <si>
    <t>30 June</t>
  </si>
  <si>
    <t>For the period ending</t>
  </si>
  <si>
    <t>RESULTS FROM TRANSACTIONS</t>
  </si>
  <si>
    <t>Revenue from public corporations</t>
  </si>
  <si>
    <t>Other economic flows - included in the operating result</t>
  </si>
  <si>
    <t>Items that will not be reclassified to operating result</t>
  </si>
  <si>
    <t>Assets classified as held for sale</t>
  </si>
  <si>
    <t>Asset Revaluation
Surplus</t>
  </si>
  <si>
    <t>Accumulated
Surplus/deficit</t>
  </si>
  <si>
    <t>Operating result</t>
  </si>
  <si>
    <t>Other movements in equity</t>
  </si>
  <si>
    <t>Total change in net worth</t>
  </si>
  <si>
    <t>Change in Net Worth</t>
  </si>
  <si>
    <t>AASB 1049 change in net worth</t>
  </si>
  <si>
    <r>
      <t xml:space="preserve">Plus </t>
    </r>
    <r>
      <rPr>
        <sz val="8"/>
        <rFont val="Arial"/>
        <family val="2"/>
      </rPr>
      <t>change in:</t>
    </r>
  </si>
  <si>
    <t>Total GFS change in net worth adjustments</t>
  </si>
  <si>
    <t>GFS change in net worth</t>
  </si>
  <si>
    <t>Total
Equity</t>
  </si>
  <si>
    <t>Accumulated
net gain on equity investments 
in other 
sector entities</t>
  </si>
  <si>
    <t>Changes in accounting policy/adjustments of prior periods</t>
  </si>
  <si>
    <t>Changes in accounting policy/adjustment of prior periods</t>
  </si>
  <si>
    <t>By Sector</t>
  </si>
  <si>
    <t>Public non-financial corporations sector</t>
  </si>
  <si>
    <t>Public financial corporations sector</t>
  </si>
  <si>
    <t>less</t>
  </si>
  <si>
    <t>General government dividend revenue</t>
  </si>
  <si>
    <t xml:space="preserve">Public non-financial corporations dividend </t>
  </si>
  <si>
    <r>
      <t xml:space="preserve">revenue </t>
    </r>
    <r>
      <rPr>
        <vertAlign val="superscript"/>
        <sz val="8"/>
        <rFont val="Arial"/>
        <family val="2"/>
      </rPr>
      <t>(c)</t>
    </r>
  </si>
  <si>
    <t>Total public sector net operating balance</t>
  </si>
  <si>
    <t>Six Months 
to 31 Dec</t>
  </si>
  <si>
    <t>Three Months to 31 Dec</t>
  </si>
  <si>
    <t>For the six months ended 31 December</t>
  </si>
  <si>
    <t>31 Dec</t>
  </si>
  <si>
    <t>Six Months
to 31 Dec</t>
  </si>
  <si>
    <t>Estimated Outturn</t>
  </si>
  <si>
    <t>TOTAL PUBLIC SECTOR OPERATING BALANCE</t>
  </si>
  <si>
    <t>2016-17</t>
  </si>
  <si>
    <t>Three Months
to 31 Dec</t>
  </si>
  <si>
    <t>-</t>
  </si>
  <si>
    <t>2017-18</t>
  </si>
  <si>
    <r>
      <t xml:space="preserve">Estimated Outturn </t>
    </r>
    <r>
      <rPr>
        <vertAlign val="superscript"/>
        <sz val="10"/>
        <rFont val="Arial"/>
        <family val="2"/>
      </rPr>
      <t>(a)</t>
    </r>
  </si>
  <si>
    <r>
      <t xml:space="preserve">           Actual </t>
    </r>
    <r>
      <rPr>
        <vertAlign val="superscript"/>
        <sz val="10"/>
        <rFont val="Arial"/>
        <family val="2"/>
      </rPr>
      <t>(b)</t>
    </r>
  </si>
  <si>
    <r>
      <t>Estimated Outturn</t>
    </r>
    <r>
      <rPr>
        <sz val="10"/>
        <rFont val="Arial"/>
        <family val="2"/>
      </rPr>
      <t xml:space="preserve"> </t>
    </r>
    <r>
      <rPr>
        <vertAlign val="superscript"/>
        <sz val="10"/>
        <rFont val="Arial"/>
        <family val="2"/>
      </rPr>
      <t>(a)</t>
    </r>
  </si>
  <si>
    <r>
      <t xml:space="preserve">    Actual </t>
    </r>
    <r>
      <rPr>
        <vertAlign val="superscript"/>
        <sz val="10"/>
        <rFont val="Arial"/>
        <family val="2"/>
      </rPr>
      <t>(b)</t>
    </r>
  </si>
  <si>
    <t>2017</t>
  </si>
  <si>
    <t>For the six months ended 31 December 2017</t>
  </si>
  <si>
    <r>
      <t xml:space="preserve"> Actual </t>
    </r>
    <r>
      <rPr>
        <vertAlign val="superscript"/>
        <sz val="10"/>
        <rFont val="Arial"/>
        <family val="2"/>
      </rPr>
      <t>(b)</t>
    </r>
  </si>
  <si>
    <t>Balance at 1 July 2017</t>
  </si>
  <si>
    <t>Balance at 31 December 2017</t>
  </si>
  <si>
    <t>Table 1</t>
  </si>
  <si>
    <t>Table 2</t>
  </si>
  <si>
    <t>Table 3</t>
  </si>
  <si>
    <t>Table 1.1</t>
  </si>
  <si>
    <t>Table 1.2</t>
  </si>
  <si>
    <t>Table 1.3</t>
  </si>
  <si>
    <t>Table 1.4</t>
  </si>
  <si>
    <t>Table 1.5</t>
  </si>
  <si>
    <t>Table 1.6</t>
  </si>
  <si>
    <t>Table 1.7</t>
  </si>
  <si>
    <t>Table 1.8</t>
  </si>
  <si>
    <t>Three 
Months 
to 31 Dec</t>
  </si>
  <si>
    <t>Six
Months 
to 31 Dec</t>
  </si>
  <si>
    <r>
      <t xml:space="preserve">Actual </t>
    </r>
    <r>
      <rPr>
        <vertAlign val="superscript"/>
        <sz val="10"/>
        <rFont val="Arial"/>
        <family val="2"/>
      </rPr>
      <t>(c)</t>
    </r>
  </si>
  <si>
    <t>CURRENT TRANSFERS</t>
  </si>
  <si>
    <t>Local Government</t>
  </si>
  <si>
    <t>Local Government on-passing</t>
  </si>
  <si>
    <t>Private and Not-for-profit sector</t>
  </si>
  <si>
    <t>Private and Not-for-profit sector on-passing</t>
  </si>
  <si>
    <t>Other sectors of Government</t>
  </si>
  <si>
    <t>Total Current Transfers</t>
  </si>
  <si>
    <t>CAPITAL TRANSFERS</t>
  </si>
  <si>
    <t>Total Capital Transfers</t>
  </si>
  <si>
    <t>Note 3</t>
  </si>
  <si>
    <t>Note 4</t>
  </si>
  <si>
    <t>Note 4 continued</t>
  </si>
  <si>
    <t xml:space="preserve">Note 6 </t>
  </si>
  <si>
    <t xml:space="preserve">Note 7 </t>
  </si>
  <si>
    <t>(c)     Dividends received from Keystart (a public financial corporation) by the Housing Authority (a public non-financial corporation).</t>
  </si>
  <si>
    <t>Note: Columns may not add due to rounding. The accompanying notes form part of these statements.</t>
  </si>
  <si>
    <t>Note: Columns/rows may not add due to rounding.</t>
  </si>
  <si>
    <t>Note: Columns may not add due to rounding.</t>
  </si>
  <si>
    <t>Three Months 
to 31 Dec</t>
  </si>
  <si>
    <r>
      <t xml:space="preserve">Estimated
Outturn </t>
    </r>
    <r>
      <rPr>
        <vertAlign val="superscript"/>
        <sz val="10"/>
        <rFont val="Arial"/>
        <family val="2"/>
      </rPr>
      <t>(a)</t>
    </r>
  </si>
  <si>
    <r>
      <t xml:space="preserve">Actual </t>
    </r>
    <r>
      <rPr>
        <vertAlign val="superscript"/>
        <sz val="10"/>
        <rFont val="Arial"/>
        <family val="2"/>
      </rPr>
      <t>(b)</t>
    </r>
  </si>
  <si>
    <t>Taxes on employers' payroll and labour force</t>
  </si>
  <si>
    <t>Perth Parking Levy</t>
  </si>
  <si>
    <t>Betting tax</t>
  </si>
  <si>
    <t>Mining Rehabilitation Levy</t>
  </si>
  <si>
    <t>Landfill Levy</t>
  </si>
  <si>
    <t>GST grants</t>
  </si>
  <si>
    <t>Compensation for Commonwealth crude oil</t>
  </si>
  <si>
    <t xml:space="preserve">  excise arrangements</t>
  </si>
  <si>
    <t>National Skills and Workforce Development</t>
  </si>
  <si>
    <t>National Disability Services</t>
  </si>
  <si>
    <t>National Affordable Housing</t>
  </si>
  <si>
    <t>National Health Reform</t>
  </si>
  <si>
    <t>National Partnerships/Other Grants</t>
  </si>
  <si>
    <t>Disability Services</t>
  </si>
  <si>
    <t>National Partnerships\Other Grants</t>
  </si>
  <si>
    <t>Table 2.1</t>
  </si>
  <si>
    <t>Table 2.2</t>
  </si>
  <si>
    <t>Figure 1</t>
  </si>
  <si>
    <t>GENERAL GOVERNMENT REVENUE</t>
  </si>
  <si>
    <t>Chart Data</t>
  </si>
  <si>
    <t>Financial Year</t>
  </si>
  <si>
    <t>Rev growth</t>
  </si>
  <si>
    <t xml:space="preserve">Decade average </t>
  </si>
  <si>
    <t>Change</t>
  </si>
  <si>
    <t>Royalty Income</t>
  </si>
  <si>
    <t>Sales of Goods and Services</t>
  </si>
  <si>
    <t>Figure 2</t>
  </si>
  <si>
    <t xml:space="preserve">Chart Data </t>
  </si>
  <si>
    <t>$US per tonne</t>
  </si>
  <si>
    <t>6 months average to 31 December 2017</t>
  </si>
  <si>
    <t>(a)     Segments may not add due to rounding.</t>
  </si>
  <si>
    <t>Public Corporations</t>
  </si>
  <si>
    <t>GST Revenue</t>
  </si>
  <si>
    <t>Other Commonwealth Grants</t>
  </si>
  <si>
    <t>%</t>
  </si>
  <si>
    <t>GENERAL GOVERNMENT EXPENSES</t>
  </si>
  <si>
    <t>Expense growth</t>
  </si>
  <si>
    <t>Consolidated Account Interest</t>
  </si>
  <si>
    <t>Total increase</t>
  </si>
  <si>
    <t>SIX MONTHS TO 31 DECEMBER SALARIES GROWTH</t>
  </si>
  <si>
    <t>Decade average %</t>
  </si>
  <si>
    <t>Salaries 
growth %</t>
  </si>
  <si>
    <t>Figure 6</t>
  </si>
  <si>
    <t>Water Subsidies</t>
  </si>
  <si>
    <t>Education</t>
  </si>
  <si>
    <t>All Other</t>
  </si>
  <si>
    <t>Transport, Rail and Roads</t>
  </si>
  <si>
    <t>Communities</t>
  </si>
  <si>
    <t>Law and Order</t>
  </si>
  <si>
    <t>Figure 7</t>
  </si>
  <si>
    <t>Other Agencies</t>
  </si>
  <si>
    <t>Local Government, Sport and Cultural Industries</t>
  </si>
  <si>
    <t>Water Corporation</t>
  </si>
  <si>
    <t>Public Transport Authority</t>
  </si>
  <si>
    <t>Electricity Utilities</t>
  </si>
  <si>
    <t>Finance</t>
  </si>
  <si>
    <t>Table 3.1</t>
  </si>
  <si>
    <t>PUBLIC LEDGER BALANCES AT 31 DECEMBER</t>
  </si>
  <si>
    <t>Variance</t>
  </si>
  <si>
    <t>THE PUBLIC LEDGER</t>
  </si>
  <si>
    <r>
      <t xml:space="preserve">Consolidated Account </t>
    </r>
    <r>
      <rPr>
        <vertAlign val="superscript"/>
        <sz val="8"/>
        <rFont val="Arial"/>
        <family val="2"/>
      </rPr>
      <t>(a)</t>
    </r>
  </si>
  <si>
    <t>Treasurer's Special Purpose Accounts</t>
  </si>
  <si>
    <t xml:space="preserve">Treasurer’s Advance Account – Net Advances and Overdrawn Trusts </t>
  </si>
  <si>
    <t>TOTAL</t>
  </si>
  <si>
    <t>TOTAL PUBLIC BANK ACCOUNT INVESTMENTS</t>
  </si>
  <si>
    <t>Table 3.2</t>
  </si>
  <si>
    <t>CONSOLIDATED ACCOUNT TRANSACTIONS</t>
  </si>
  <si>
    <t>Operating Activities</t>
  </si>
  <si>
    <t>Commonwealth Grants</t>
  </si>
  <si>
    <t>Government Enterprises</t>
  </si>
  <si>
    <t>Revenue from other agencies</t>
  </si>
  <si>
    <t>Total Operating Activities</t>
  </si>
  <si>
    <t>Financing Activities</t>
  </si>
  <si>
    <t>Repayments of Recoverable Advances</t>
  </si>
  <si>
    <t>Transfers from:</t>
  </si>
  <si>
    <t>Bankwest Pension Trust</t>
  </si>
  <si>
    <t>Other Receipts</t>
  </si>
  <si>
    <t>Total Financing Activities</t>
  </si>
  <si>
    <t>TOTAL REVENUE</t>
  </si>
  <si>
    <t>EXPENDITURE</t>
  </si>
  <si>
    <t>Recurrent</t>
  </si>
  <si>
    <t>Authorised by Other Statutes</t>
  </si>
  <si>
    <t>Recurrent Expenditure under the Treasurer’s Advance</t>
  </si>
  <si>
    <t>Total Recurrent Expenditure</t>
  </si>
  <si>
    <t>Investing Activities</t>
  </si>
  <si>
    <t>Appropriation Act (No. 2)</t>
  </si>
  <si>
    <t>Investing Expenditure under the Treasurer’s Advance</t>
  </si>
  <si>
    <t>Total Investing Activities</t>
  </si>
  <si>
    <t>Loan repayments</t>
  </si>
  <si>
    <t>Other financing</t>
  </si>
  <si>
    <t>TOTAL EXPENDITURE</t>
  </si>
  <si>
    <t>NET MOVEMENT (REVENUE LESS EXPENDITURE)</t>
  </si>
  <si>
    <t>Consolidated Account Balance</t>
  </si>
  <si>
    <t>Opening balance at 1 July</t>
  </si>
  <si>
    <t>Closing balance at 31 December</t>
  </si>
  <si>
    <t>Appropriations payable</t>
  </si>
  <si>
    <t>Cash balance at 31 December</t>
  </si>
  <si>
    <t>Table 3.3</t>
  </si>
  <si>
    <t>TREASURER'S SPECIAL PURPOSE ACCOUNTS AT 31 DECEMBER</t>
  </si>
  <si>
    <t>Agency Holding Accounts</t>
  </si>
  <si>
    <t>Royalties for Regions Fund</t>
  </si>
  <si>
    <t>Western Australian Future Fund</t>
  </si>
  <si>
    <t>Perth Children's Hospital Account</t>
  </si>
  <si>
    <t>Perth Stadium Account</t>
  </si>
  <si>
    <t>Fiona Stanley Hospital Construction Account</t>
  </si>
  <si>
    <t>Agency 27th Pay Accounts</t>
  </si>
  <si>
    <t>Table 3.4</t>
  </si>
  <si>
    <t>TREASURER'S ADVANCE AT 31 DECEMBER</t>
  </si>
  <si>
    <t>AUTHORISED LIMIT</t>
  </si>
  <si>
    <t>Total Drawn Against Treasurer’s Advance Account</t>
  </si>
  <si>
    <t>Comprising:</t>
  </si>
  <si>
    <t>Net recoverable advances as at 31 December (see below)</t>
  </si>
  <si>
    <t xml:space="preserve">- recurrent </t>
  </si>
  <si>
    <t>- capital</t>
  </si>
  <si>
    <t>NET RECOVERABLE ADVANCES</t>
  </si>
  <si>
    <t>Mining Rehabilitation Fund</t>
  </si>
  <si>
    <t>Sport and Recreation</t>
  </si>
  <si>
    <t>Suitors Fund</t>
  </si>
  <si>
    <t>WA Energy Disputes Arbitrator</t>
  </si>
  <si>
    <t>Sundry Debtors</t>
  </si>
  <si>
    <t>TOTAL RECOVERABLE TREASURER’S ADVANCES</t>
  </si>
  <si>
    <t>Table 3.5</t>
  </si>
  <si>
    <t>TRANSFERS, EXCESSES AND NEW ITEMS</t>
  </si>
  <si>
    <t>For the six months to 31 December</t>
  </si>
  <si>
    <t>Transfers</t>
  </si>
  <si>
    <t>Treasurer's Advance</t>
  </si>
  <si>
    <t>Revised Appropriation</t>
  </si>
  <si>
    <t>New</t>
  </si>
  <si>
    <t>Approved Excesses</t>
  </si>
  <si>
    <t>Drawn against Treasurer's Advance to date</t>
  </si>
  <si>
    <t>Items</t>
  </si>
  <si>
    <t>Recurrent Appropriations</t>
  </si>
  <si>
    <t>Treasury</t>
  </si>
  <si>
    <t>Total Recurrent</t>
  </si>
  <si>
    <t>Table 4.1</t>
  </si>
  <si>
    <t xml:space="preserve">FIONA STANLEY HOSPITAL CONSTRUCTION ACCOUNT </t>
  </si>
  <si>
    <t>At 31 December</t>
  </si>
  <si>
    <t>Balance at 1 July</t>
  </si>
  <si>
    <t>Receipts</t>
  </si>
  <si>
    <r>
      <t>-</t>
    </r>
    <r>
      <rPr>
        <vertAlign val="superscript"/>
        <sz val="8"/>
        <rFont val="Arial"/>
        <family val="2"/>
      </rPr>
      <t>(a)</t>
    </r>
  </si>
  <si>
    <t>Payments</t>
  </si>
  <si>
    <t>CLOSING BALANCE</t>
  </si>
  <si>
    <t>Note: Columns may not add due to rounding.</t>
  </si>
  <si>
    <t>Table 4.2</t>
  </si>
  <si>
    <t xml:space="preserve"> </t>
  </si>
  <si>
    <t>Table 4.3</t>
  </si>
  <si>
    <t>METROPOLITAN REGION IMPROVEMENT ACCOUNT</t>
  </si>
  <si>
    <t>Table 4.5</t>
  </si>
  <si>
    <t xml:space="preserve"> MUNICIPAL AND ESSENTIAL SERVICES ACCOUNT</t>
  </si>
  <si>
    <t>Table 4.6</t>
  </si>
  <si>
    <t xml:space="preserve">PERTH CHILDREN'S HOSPITAL ACCOUNT </t>
  </si>
  <si>
    <t>Table 4.7</t>
  </si>
  <si>
    <t xml:space="preserve">PERTH PARKING LICENSING ACCOUNT </t>
  </si>
  <si>
    <t>Table 4.8</t>
  </si>
  <si>
    <t>PERTH STADIUM ACCOUNT</t>
  </si>
  <si>
    <t>Note: Columns may not add due to rounding</t>
  </si>
  <si>
    <t>Table 4.9</t>
  </si>
  <si>
    <t>ROAD TRAUMA TRUST ACCOUNT</t>
  </si>
  <si>
    <t>Table 4.10</t>
  </si>
  <si>
    <t xml:space="preserve">                                        ROYALTIES FOR REGIONS FUND</t>
  </si>
  <si>
    <t>Table 4.11</t>
  </si>
  <si>
    <t xml:space="preserve">                                                     ROYALTIES FOR REGIONS REGIONAL REFORM FUND</t>
  </si>
  <si>
    <t>Table 4.12</t>
  </si>
  <si>
    <t>ROYALTIES FOR REGIONS SOUTHERN INLAND HEALTH INITIATIVE</t>
  </si>
  <si>
    <t>Table 4.13</t>
  </si>
  <si>
    <t>WASTE AVOIDANCE AND RESOURCE RECOVERY ACCOUNT</t>
  </si>
  <si>
    <t>Taxation Income</t>
  </si>
  <si>
    <t>Growth, Six months to December</t>
  </si>
  <si>
    <t>Change, Six months to December</t>
  </si>
  <si>
    <r>
      <t xml:space="preserve">GENERAL GOVERNMENT REVENUE </t>
    </r>
    <r>
      <rPr>
        <b/>
        <vertAlign val="superscript"/>
        <sz val="12"/>
        <rFont val="Arial"/>
        <family val="2"/>
      </rPr>
      <t>(a)</t>
    </r>
  </si>
  <si>
    <r>
      <t>GENERAL GOVERNMENT EXPENSES</t>
    </r>
    <r>
      <rPr>
        <b/>
        <vertAlign val="superscript"/>
        <sz val="12"/>
        <rFont val="Arial"/>
        <family val="2"/>
      </rPr>
      <t>(a)</t>
    </r>
  </si>
  <si>
    <r>
      <t>ASSET INVESTMENT PROGRAM</t>
    </r>
    <r>
      <rPr>
        <b/>
        <vertAlign val="superscript"/>
        <sz val="12"/>
        <rFont val="Arial"/>
        <family val="2"/>
      </rPr>
      <t>(a)</t>
    </r>
  </si>
  <si>
    <t>Note 5</t>
  </si>
  <si>
    <t>INVESTMENTS, LOANS AND PLACEMENTS</t>
  </si>
  <si>
    <t>RECEIVABLES</t>
  </si>
  <si>
    <t>BORROWINGS</t>
  </si>
  <si>
    <r>
      <t>(a)</t>
    </r>
    <r>
      <rPr>
        <sz val="8"/>
        <rFont val="Times New Roman"/>
        <family val="1"/>
      </rPr>
      <t xml:space="preserve">     </t>
    </r>
    <r>
      <rPr>
        <sz val="8"/>
        <rFont val="Arial"/>
        <family val="2"/>
      </rPr>
      <t>Amount below $500,000.</t>
    </r>
  </si>
  <si>
    <t>Table 4.4</t>
  </si>
  <si>
    <t>MINING REHABILITATION FUND</t>
  </si>
  <si>
    <r>
      <t xml:space="preserve">Balance at 1 July </t>
    </r>
    <r>
      <rPr>
        <i/>
        <vertAlign val="superscript"/>
        <sz val="8"/>
        <rFont val="Arial"/>
        <family val="2"/>
      </rPr>
      <t>(a)</t>
    </r>
  </si>
  <si>
    <t>Table 4.14</t>
  </si>
  <si>
    <t>WESTERN AUSTRALIAN FUTURE FUND</t>
  </si>
  <si>
    <t>(a)     Consistent with the revised estimated outcome published in the 2018-19 Mid‑year Review, released on 20 December 2018.</t>
  </si>
  <si>
    <r>
      <t>(b)     Consistent with final audited data contained in the 2017‑18 </t>
    </r>
    <r>
      <rPr>
        <i/>
        <sz val="8"/>
        <rFont val="Arial"/>
        <family val="2"/>
      </rPr>
      <t>Annual Report on State Finances</t>
    </r>
    <r>
      <rPr>
        <sz val="8"/>
        <rFont val="Arial"/>
        <family val="2"/>
      </rPr>
      <t>, released 26 September 2018.</t>
    </r>
  </si>
  <si>
    <t>2014-15</t>
  </si>
  <si>
    <t>2015-16</t>
  </si>
  <si>
    <t>2018-19</t>
  </si>
  <si>
    <t>December</t>
  </si>
  <si>
    <t>June 15</t>
  </si>
  <si>
    <t>June 16</t>
  </si>
  <si>
    <t>June 17</t>
  </si>
  <si>
    <t>June 18</t>
  </si>
  <si>
    <t>Full-year</t>
  </si>
  <si>
    <t>Restated</t>
  </si>
  <si>
    <t>2018</t>
  </si>
  <si>
    <r>
      <t xml:space="preserve">2019 </t>
    </r>
    <r>
      <rPr>
        <vertAlign val="superscript"/>
        <sz val="10"/>
        <rFont val="Arial"/>
        <family val="2"/>
      </rPr>
      <t>(a)</t>
    </r>
  </si>
  <si>
    <r>
      <t xml:space="preserve">2018 </t>
    </r>
    <r>
      <rPr>
        <vertAlign val="superscript"/>
        <sz val="10"/>
        <rFont val="Arial"/>
        <family val="2"/>
      </rPr>
      <t>(b)</t>
    </r>
  </si>
  <si>
    <r>
      <t xml:space="preserve">Investments in other public sector entities - equity method </t>
    </r>
    <r>
      <rPr>
        <vertAlign val="superscript"/>
        <sz val="9"/>
        <rFont val="Arial"/>
        <family val="2"/>
      </rPr>
      <t>(c)</t>
    </r>
  </si>
  <si>
    <r>
      <t xml:space="preserve">Land </t>
    </r>
    <r>
      <rPr>
        <vertAlign val="superscript"/>
        <sz val="9"/>
        <rFont val="Arial"/>
        <family val="2"/>
      </rPr>
      <t>(c)</t>
    </r>
  </si>
  <si>
    <r>
      <t xml:space="preserve">Land inventories </t>
    </r>
    <r>
      <rPr>
        <vertAlign val="superscript"/>
        <sz val="9"/>
        <rFont val="Arial"/>
        <family val="2"/>
      </rPr>
      <t>(c)</t>
    </r>
  </si>
  <si>
    <r>
      <t xml:space="preserve">Accumulated surplus </t>
    </r>
    <r>
      <rPr>
        <vertAlign val="superscript"/>
        <sz val="9"/>
        <rFont val="Arial"/>
        <family val="2"/>
      </rPr>
      <t>(d)</t>
    </r>
  </si>
  <si>
    <r>
      <t xml:space="preserve">Other reserves </t>
    </r>
    <r>
      <rPr>
        <vertAlign val="superscript"/>
        <sz val="9"/>
        <rFont val="Arial"/>
        <family val="2"/>
      </rPr>
      <t>(d)</t>
    </r>
  </si>
  <si>
    <t>Other C'wealth grants</t>
  </si>
  <si>
    <t>6 months average to 31 December 2018</t>
  </si>
  <si>
    <t>Figure 3</t>
  </si>
  <si>
    <t>Six months to 31 December 2018</t>
  </si>
  <si>
    <t>Figure 5</t>
  </si>
  <si>
    <t>Capital Transfers</t>
  </si>
  <si>
    <t>Salary Costs</t>
  </si>
  <si>
    <t>Services and Contracts</t>
  </si>
  <si>
    <t>Figure 4</t>
  </si>
  <si>
    <t>Training</t>
  </si>
  <si>
    <t>Main Roads</t>
  </si>
  <si>
    <t>Port Authorities</t>
  </si>
  <si>
    <t>Housing Authority</t>
  </si>
  <si>
    <t>Figure 8</t>
  </si>
  <si>
    <r>
      <t>(b)     Consistent with final audited data contained in the 2017‑18 </t>
    </r>
    <r>
      <rPr>
        <i/>
        <sz val="8"/>
        <rFont val="Arial"/>
        <family val="2"/>
      </rPr>
      <t>Annual Report on State Finances</t>
    </r>
    <r>
      <rPr>
        <sz val="8"/>
        <rFont val="Arial"/>
        <family val="2"/>
      </rPr>
      <t>, released on 26 September 2018.</t>
    </r>
  </si>
  <si>
    <r>
      <t>(b)     Consistent with the final audited data contained in the 2017‑18 </t>
    </r>
    <r>
      <rPr>
        <i/>
        <sz val="8"/>
        <rFont val="Arial"/>
        <family val="2"/>
      </rPr>
      <t>Annual Report on State Finances</t>
    </r>
    <r>
      <rPr>
        <sz val="8"/>
        <rFont val="Arial"/>
        <family val="2"/>
      </rPr>
      <t>, released on 26 September 2018.</t>
    </r>
  </si>
  <si>
    <r>
      <t>Net actuarial gains/-loss - superannuation</t>
    </r>
    <r>
      <rPr>
        <vertAlign val="superscript"/>
        <sz val="8"/>
        <rFont val="Arial"/>
        <family val="2"/>
      </rPr>
      <t xml:space="preserve"> </t>
    </r>
    <r>
      <rPr>
        <vertAlign val="superscript"/>
        <sz val="9"/>
        <rFont val="Arial"/>
        <family val="2"/>
      </rPr>
      <t>(c)</t>
    </r>
  </si>
  <si>
    <t>Restated 
Six Months
to 31 Dec</t>
  </si>
  <si>
    <t>Restated Three Months to 31 Dec</t>
  </si>
  <si>
    <t>Balance at 31 December 2018</t>
  </si>
  <si>
    <t>Balance at 1 July 2018</t>
  </si>
  <si>
    <t>For the six months ended 31 December 2018</t>
  </si>
  <si>
    <r>
      <t xml:space="preserve">Net actuarial gains/-loss - superannuation </t>
    </r>
    <r>
      <rPr>
        <vertAlign val="superscript"/>
        <sz val="9"/>
        <rFont val="Arial"/>
        <family val="2"/>
      </rPr>
      <t>(c)</t>
    </r>
  </si>
  <si>
    <t>(b)     Consistent with the final audited data contained in the 2017‑18 Annual Report on State Finances, released on 26 September 2018.</t>
  </si>
  <si>
    <r>
      <rPr>
        <sz val="8"/>
        <rFont val="Arial"/>
        <family val="2"/>
      </rPr>
      <t xml:space="preserve">Estimated
Outturn </t>
    </r>
    <r>
      <rPr>
        <vertAlign val="superscript"/>
        <sz val="10"/>
        <rFont val="Arial"/>
        <family val="2"/>
      </rPr>
      <t>(b)</t>
    </r>
  </si>
  <si>
    <t>Building and Construction Industry Training Fund Levy</t>
  </si>
  <si>
    <t>On-demand Transport Levy</t>
  </si>
  <si>
    <t>Quality Schools</t>
  </si>
  <si>
    <t xml:space="preserve">SALES OF GOODS AND SERVICES </t>
  </si>
  <si>
    <t>(a)     Consistent with the revised outcome published in the 2018-19 Mid‑year Review, released on 20 December 2018.</t>
  </si>
  <si>
    <t xml:space="preserve">Building and Construction Industry Training Fund Levy </t>
  </si>
  <si>
    <t>Authorised by Other Statutes (a)</t>
  </si>
  <si>
    <t>Appropriation Act (No. 1) (a)</t>
  </si>
  <si>
    <r>
      <t>(a)</t>
    </r>
    <r>
      <rPr>
        <sz val="8"/>
        <rFont val="Times New Roman"/>
        <family val="1"/>
      </rPr>
      <t xml:space="preserve">     </t>
    </r>
    <r>
      <rPr>
        <sz val="8"/>
        <rFont val="Arial"/>
        <family val="2"/>
      </rPr>
      <t>Data for December 2017 includes a reclassification of $2 million in payments from 'Authorised by Other Statutes (recurrent)' to 'Appropriation Act (No.1)' to correct the treatment of appropriations for the $5,000 boost under the First Home Owners Grants in 2016-17.</t>
    </r>
  </si>
  <si>
    <t>Commonwealth Grants for Specific Purposes</t>
  </si>
  <si>
    <r>
      <t>(a)</t>
    </r>
    <r>
      <rPr>
        <sz val="8"/>
        <rFont val="Times New Roman"/>
        <family val="1"/>
      </rPr>
      <t xml:space="preserve">     </t>
    </r>
    <r>
      <rPr>
        <sz val="8"/>
        <rFont val="Arial"/>
        <family val="2"/>
      </rPr>
      <t>Treasurer's Special Purpose Account balances in December 2017 have been restated for corrected classification of some agency Special Purpose Accounts.</t>
    </r>
  </si>
  <si>
    <t>Excesses and New Items</t>
  </si>
  <si>
    <t>Mines Safety</t>
  </si>
  <si>
    <t>Petroleum and Geothermal Energy Safety</t>
  </si>
  <si>
    <t>Dishonoured Electronic Payments - State Revenue</t>
  </si>
  <si>
    <r>
      <t>(a)</t>
    </r>
    <r>
      <rPr>
        <sz val="8"/>
        <rFont val="Times New Roman"/>
        <family val="1"/>
      </rPr>
      <t xml:space="preserve">     </t>
    </r>
    <r>
      <rPr>
        <sz val="8"/>
        <rFont val="Arial"/>
        <family val="2"/>
      </rPr>
      <t>The Treasurer has given approval for the Department of Mines, Industry Regulation and Safety to overdraw a Special Purpose Account 2017-18. Any overdrawn SPA is taken to be an advance to be charged in the relevant financial year to the Treasurer’s Advance Account.</t>
    </r>
  </si>
  <si>
    <t>Premier and Cabinet</t>
  </si>
  <si>
    <t>Item 5: Delivery of Services</t>
  </si>
  <si>
    <t>Item 23: Southern Ports Authority</t>
  </si>
  <si>
    <t>Item 28: Metropolitan Redevelopment Authority</t>
  </si>
  <si>
    <t>Item 30: Provision for Unfunded Liabilities in the</t>
  </si>
  <si>
    <t>Government Insurance Fund</t>
  </si>
  <si>
    <t xml:space="preserve">Item 31: Provision for Voluntary Targeted </t>
  </si>
  <si>
    <t>Separation Scheme</t>
  </si>
  <si>
    <t>Item 38: Delivery of Services</t>
  </si>
  <si>
    <t>Primary Industries and Regional Development</t>
  </si>
  <si>
    <t>Item 42: Delivery of Services</t>
  </si>
  <si>
    <t>Mines, Industry Regulation and Safety</t>
  </si>
  <si>
    <t>Item 44: Delivery of Services</t>
  </si>
  <si>
    <t>WA Health</t>
  </si>
  <si>
    <t>Item 49: Delivery of Services</t>
  </si>
  <si>
    <t>Item 54: Delivery of Services</t>
  </si>
  <si>
    <t>Training and Workforce Development</t>
  </si>
  <si>
    <t>Item 56: Delivery of Services</t>
  </si>
  <si>
    <t>Justice</t>
  </si>
  <si>
    <t>Item 58: Delivery of Services</t>
  </si>
  <si>
    <t>Fire and Emergency Services</t>
  </si>
  <si>
    <t>Item 59: Delivery of Services</t>
  </si>
  <si>
    <t xml:space="preserve">Item 60: Western Australia Natural Disaster </t>
  </si>
  <si>
    <t>Relief and Recovery Arrangements</t>
  </si>
  <si>
    <t>Office of the Inspector of Custodial Services</t>
  </si>
  <si>
    <t>Item 64: Delivery of Services</t>
  </si>
  <si>
    <t>Item 66: Delivery of Services</t>
  </si>
  <si>
    <t xml:space="preserve">Local Government, Sport and Cultural </t>
  </si>
  <si>
    <t>Industries</t>
  </si>
  <si>
    <t>Item 68: Delivery of Services</t>
  </si>
  <si>
    <t>Item 71: Library Board of Western Australia</t>
  </si>
  <si>
    <t>Item 73: Western Australian Museum</t>
  </si>
  <si>
    <t>Western Australian Sports Centre Trust</t>
  </si>
  <si>
    <t>Item 75: Delivery of Services</t>
  </si>
  <si>
    <t>Item 76: Delivery of Services</t>
  </si>
  <si>
    <t>Biodiversity, Conservation and Attractions</t>
  </si>
  <si>
    <t>Item 80: Delivery of Services</t>
  </si>
  <si>
    <t>Planning, Lands and Heritage</t>
  </si>
  <si>
    <t>Item 81: Delivery of Services</t>
  </si>
  <si>
    <t>New Item: Ex-gratia Payment</t>
  </si>
  <si>
    <t xml:space="preserve">New Item: National Redress Scheme and </t>
  </si>
  <si>
    <t>Civil Litigation for Survivors of Institutional</t>
  </si>
  <si>
    <t>Child Sexual Abuse</t>
  </si>
  <si>
    <t>METRONET ACCOUNT</t>
  </si>
  <si>
    <t>(a) Amount below $500,000.</t>
  </si>
  <si>
    <t>(a) The closing balance of $39 million at 30 June 2018 (opening balance at 1 July) has been restated from the $38 million (reported in the 2017-18 Annual Report on State Finances. The restatement incorporates a correction to the rounding of the closing balance, which revises the closing value at 30 June 2018.</t>
  </si>
  <si>
    <t>(a) Includes grants, subsidies and other transfer expenses.</t>
  </si>
  <si>
    <t xml:space="preserve">(b) Consistent with the revised estimated outcome published in the 2018-19 Mid-year Review, released on 20 December 2018. </t>
  </si>
  <si>
    <t>(c) Consistent with the final audited data contained in the 2017-18 Annual Report on State Finances, released on 26 September 2018.</t>
  </si>
  <si>
    <t>Six months to 31 December 2018</t>
  </si>
  <si>
    <t>Six months to 31 December 2018</t>
  </si>
  <si>
    <t>GENERAL GOVERNMENT NET OPERATING BALANCES</t>
  </si>
  <si>
    <t>Six Months to 31 December and Twelve Month Financial Year</t>
  </si>
  <si>
    <t xml:space="preserve">(a) Consistent with the revised estimated outcome published in the 2018-19 Mid-year Review, released on 20 December 2018. </t>
  </si>
  <si>
    <t>(b) Consistent with the final audited data contained in the 2017-18 Annual Report on State Finances, released on 26 September 2018.</t>
  </si>
  <si>
    <t>(c) Net actuarial gains/-loss on superannuation has been reclassified from ‘other economic flows’ to ‘all other movements in equity’ as detailed in the introduction to this appendix.</t>
  </si>
  <si>
    <t>Note: Columns may not add due to rounding. The accompanying notes form part of these statements.</t>
  </si>
  <si>
    <t>(c) Reflects restated land balances as discussed in the introduction of this appendix.</t>
  </si>
  <si>
    <t>(d) Includes reclassification of actuarial gains/-loss on superannuation noted in the introduction to this appendix.</t>
  </si>
  <si>
    <t>(a) Consistent with the revised estimated outcome published in the 2018-19 Mid-year Review, released on 20 December 2018.</t>
  </si>
  <si>
    <t xml:space="preserve">(c) Reflects restated land balances as discussed in the introduction of this appendix. </t>
  </si>
  <si>
    <t>TRANSFER EXPENSES (a)</t>
  </si>
  <si>
    <t>(b) Treasurer’s Special Purpose Account balances in December 2017 have been restated for corrected classification of some agency Special Purpose Accounts.</t>
  </si>
  <si>
    <t>Note: Columns/rows may not add due to rounding.</t>
  </si>
  <si>
    <t>Table 3.6</t>
  </si>
  <si>
    <t>Transfer from</t>
  </si>
  <si>
    <t>Appropriation</t>
  </si>
  <si>
    <t>Item</t>
  </si>
  <si>
    <t>Agency</t>
  </si>
  <si>
    <t>Justice (including Legal Aid Commission of Western Australia)</t>
  </si>
  <si>
    <t>Library Board of Western Australia</t>
  </si>
  <si>
    <t>Western Australian Museum</t>
  </si>
  <si>
    <t>2018-19 VOLUNTARY TARGETED SEPARATION SCHEME</t>
  </si>
  <si>
    <r>
      <t xml:space="preserve">Agency Special Purpose Account </t>
    </r>
    <r>
      <rPr>
        <vertAlign val="superscript"/>
        <sz val="8"/>
        <rFont val="Arial"/>
        <family val="2"/>
      </rPr>
      <t>(b)</t>
    </r>
  </si>
  <si>
    <t>(a)     The balance of the Consolidated Account at 31 December 2018 includes non‑cash appropriations of $12,484 million (31 December 2017: $11,014 million), representing the non‑cash cost of agency services. These appropriations are credited to agency holding accounts that are included in the TSPAs balance. In cash terms, the Consolidated Account recorded a deficit of $3,655 million at 31 December 2018 (compared with a deficit position of $1,916 million at 31 December 2017).</t>
  </si>
  <si>
    <r>
      <t xml:space="preserve">Other Special Purpose Accounts </t>
    </r>
    <r>
      <rPr>
        <vertAlign val="superscript"/>
        <sz val="8"/>
        <rFont val="Arial"/>
        <family val="2"/>
      </rPr>
      <t>(a)</t>
    </r>
  </si>
  <si>
    <r>
      <t xml:space="preserve">Overdrawn Special Purpose Accounts </t>
    </r>
    <r>
      <rPr>
        <vertAlign val="superscript"/>
        <sz val="8"/>
        <rFont val="Arial"/>
        <family val="2"/>
      </rPr>
      <t>(a)</t>
    </r>
  </si>
  <si>
    <t>GENERAL GOVERNMENT SALARIES</t>
  </si>
  <si>
    <t>Six Months</t>
  </si>
  <si>
    <t>Estimated</t>
  </si>
  <si>
    <t>to 31 Dec</t>
  </si>
  <si>
    <t>Outurn</t>
  </si>
  <si>
    <t xml:space="preserve">    Actual</t>
  </si>
  <si>
    <t>Western Australia Police Force</t>
  </si>
  <si>
    <t>Biodiversity Conservation and Attractions</t>
  </si>
  <si>
    <t>North Metropolitan TAFE</t>
  </si>
  <si>
    <t>South Metropolitan TAFE</t>
  </si>
  <si>
    <t>Water and Environmental Regulation</t>
  </si>
  <si>
    <t>Planning, Lands and Hertiage</t>
  </si>
  <si>
    <t>Commissioner of Main Roads</t>
  </si>
  <si>
    <t>Land Information Authority</t>
  </si>
  <si>
    <t>Mental Health Commission</t>
  </si>
  <si>
    <t>Central Regional TAFE</t>
  </si>
  <si>
    <t>North Regional TAFE</t>
  </si>
  <si>
    <t>South Regional TAFE</t>
  </si>
  <si>
    <t>Jobs, Tourism, Science and Innovation</t>
  </si>
  <si>
    <t>Legal Aid Commission of WA</t>
  </si>
  <si>
    <t>Office of the Director of Public Prosecutions</t>
  </si>
  <si>
    <t>Legislative Assembly</t>
  </si>
  <si>
    <t>Legislative Council</t>
  </si>
  <si>
    <t>Office of the Auditor General</t>
  </si>
  <si>
    <t>Corruption and Crime Commission</t>
  </si>
  <si>
    <t>Chemistry Centre (WA)</t>
  </si>
  <si>
    <t>Public Sector Commission</t>
  </si>
  <si>
    <t xml:space="preserve">WorkCover WA </t>
  </si>
  <si>
    <t>All other agencies (with annual salaries costs below $10 million)</t>
  </si>
  <si>
    <r>
      <t>Provisions</t>
    </r>
    <r>
      <rPr>
        <vertAlign val="superscript"/>
        <sz val="8"/>
        <rFont val="Arial"/>
        <family val="2"/>
      </rPr>
      <t>(a)</t>
    </r>
  </si>
  <si>
    <t>Total salaries</t>
  </si>
  <si>
    <t>Table 5.1</t>
  </si>
  <si>
    <t>(a) The 2018-19 Mid-year Review, and 2018-19 Budget previously, included a provision for Voluntary Targeted Separations Scheme costs for workforce changes (including salaries costs) for the transition to the Commonwealth-run National Disability Insurance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</si>
</sst>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0.0%"/>
    <numFmt numFmtId="165" formatCode="#,##0;\-#,##0;\-"/>
    <numFmt numFmtId="166" formatCode="#,##0\ \ \ ;\-#,##0\ \ \ ;\-\ \ \ "/>
    <numFmt numFmtId="167" formatCode="#,##0;\-#,##0;\-\ \ \ "/>
    <numFmt numFmtId="168" formatCode="_-* #,##0_-;\-* #,##0_-;_-* &quot;-&quot;??_-;_-@_-"/>
    <numFmt numFmtId="169" formatCode="#,##0.000;\-#,##0.000;\-"/>
    <numFmt numFmtId="170" formatCode="#,###;\-#,###;\-"/>
    <numFmt numFmtId="171" formatCode="#,##0;\-#,###;\-"/>
    <numFmt numFmtId="172" formatCode="_-* #,###\-_-;\-* #,##0_-;_-* &quot;-&quot;_-;_-@_-"/>
    <numFmt numFmtId="173" formatCode="0.0"/>
    <numFmt numFmtId="174" formatCode="&quot;$&quot;#,##0&quot;m&quot;"/>
    <numFmt numFmtId="175" formatCode="0_ ;\-0\ "/>
    <numFmt numFmtId="176" formatCode="#,##0.0;\-#,##0.0;\-"/>
    <numFmt numFmtId="177" formatCode="#,##0.0"/>
  </numFmts>
  <fonts count="63" x14ac:knownFonts="1">
    <font>
      <sz val="10"/>
      <name val="Arial"/>
    </font>
    <font>
      <sz val="10"/>
      <color theme="1"/>
      <name val="Arial"/>
      <family val="2"/>
    </font>
    <font>
      <sz val="11"/>
      <color theme="1"/>
      <name val="Arial"/>
      <family val="2"/>
    </font>
    <font>
      <sz val="11"/>
      <color theme="1"/>
      <name val="Arial"/>
      <family val="2"/>
    </font>
    <font>
      <sz val="11"/>
      <color theme="1"/>
      <name val="Arial"/>
      <family val="2"/>
    </font>
    <font>
      <sz val="10"/>
      <name val="Arial"/>
      <family val="2"/>
    </font>
    <font>
      <b/>
      <sz val="8"/>
      <name val="Arial"/>
      <family val="2"/>
    </font>
    <font>
      <sz val="8"/>
      <name val="Arial"/>
      <family val="2"/>
    </font>
    <font>
      <sz val="10"/>
      <name val="Arial"/>
      <family val="2"/>
    </font>
    <font>
      <vertAlign val="superscript"/>
      <sz val="8"/>
      <name val="Arial"/>
      <family val="2"/>
    </font>
    <font>
      <i/>
      <sz val="8"/>
      <name val="Arial"/>
      <family val="2"/>
    </font>
    <font>
      <b/>
      <sz val="10"/>
      <name val="Arial"/>
      <family val="2"/>
    </font>
    <font>
      <i/>
      <sz val="10"/>
      <name val="Arial"/>
      <family val="2"/>
    </font>
    <font>
      <b/>
      <sz val="12"/>
      <name val="Arial"/>
      <family val="2"/>
    </font>
    <font>
      <sz val="8"/>
      <color indexed="8"/>
      <name val="Arial"/>
      <family val="2"/>
    </font>
    <font>
      <b/>
      <sz val="8"/>
      <color indexed="8"/>
      <name val="Arial"/>
      <family val="2"/>
    </font>
    <font>
      <sz val="10"/>
      <name val="Book Antiqua"/>
      <family val="1"/>
    </font>
    <font>
      <sz val="9"/>
      <name val="Arial"/>
      <family val="2"/>
    </font>
    <font>
      <i/>
      <u/>
      <sz val="8"/>
      <name val="Arial"/>
      <family val="2"/>
    </font>
    <font>
      <i/>
      <sz val="8"/>
      <color indexed="8"/>
      <name val="Arial"/>
      <family val="2"/>
    </font>
    <font>
      <sz val="8"/>
      <name val="Arial"/>
      <family val="2"/>
    </font>
    <font>
      <sz val="10"/>
      <color indexed="8"/>
      <name val="Arial"/>
      <family val="2"/>
    </font>
    <font>
      <sz val="11"/>
      <name val="Arial"/>
      <family val="2"/>
    </font>
    <font>
      <sz val="7"/>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Tahoma"/>
      <family val="2"/>
    </font>
    <font>
      <b/>
      <sz val="11"/>
      <color indexed="63"/>
      <name val="Calibri"/>
      <family val="2"/>
    </font>
    <font>
      <b/>
      <sz val="18"/>
      <color indexed="48"/>
      <name val="Tahoma"/>
      <family val="2"/>
    </font>
    <font>
      <b/>
      <sz val="10"/>
      <color indexed="48"/>
      <name val="Tahoma"/>
      <family val="2"/>
    </font>
    <font>
      <b/>
      <sz val="11"/>
      <color indexed="8"/>
      <name val="Calibri"/>
      <family val="2"/>
    </font>
    <font>
      <sz val="11"/>
      <color indexed="10"/>
      <name val="Calibri"/>
      <family val="2"/>
    </font>
    <font>
      <sz val="10"/>
      <color theme="1"/>
      <name val="Calibri"/>
      <family val="2"/>
      <scheme val="minor"/>
    </font>
    <font>
      <vertAlign val="superscript"/>
      <sz val="10"/>
      <name val="Arial"/>
      <family val="2"/>
    </font>
    <font>
      <sz val="10"/>
      <color theme="1"/>
      <name val="Arial"/>
      <family val="2"/>
    </font>
    <font>
      <vertAlign val="superscript"/>
      <sz val="9"/>
      <name val="Arial"/>
      <family val="2"/>
    </font>
    <font>
      <i/>
      <sz val="10"/>
      <name val="Book Antiqua"/>
      <family val="1"/>
    </font>
    <font>
      <sz val="12"/>
      <name val="Arial"/>
      <family val="2"/>
    </font>
    <font>
      <b/>
      <sz val="12"/>
      <color theme="1"/>
      <name val="Arial"/>
      <family val="2"/>
    </font>
    <font>
      <sz val="11"/>
      <color theme="1"/>
      <name val="Calibri"/>
      <family val="2"/>
      <scheme val="minor"/>
    </font>
    <font>
      <b/>
      <sz val="8"/>
      <color theme="1"/>
      <name val="Arial"/>
      <family val="2"/>
    </font>
    <font>
      <sz val="8"/>
      <color theme="1"/>
      <name val="Arial"/>
      <family val="2"/>
    </font>
    <font>
      <b/>
      <i/>
      <sz val="8"/>
      <name val="Arial"/>
      <family val="2"/>
    </font>
    <font>
      <sz val="11"/>
      <name val="Times New Roman"/>
      <family val="1"/>
    </font>
    <font>
      <sz val="11"/>
      <color rgb="FF000000"/>
      <name val="Calibri"/>
      <family val="2"/>
    </font>
    <font>
      <sz val="12"/>
      <color theme="1"/>
      <name val="Arial"/>
      <family val="2"/>
    </font>
    <font>
      <b/>
      <sz val="14"/>
      <name val="Arial"/>
      <family val="2"/>
    </font>
    <font>
      <i/>
      <vertAlign val="superscript"/>
      <sz val="8"/>
      <name val="Arial"/>
      <family val="2"/>
    </font>
    <font>
      <b/>
      <vertAlign val="superscript"/>
      <sz val="12"/>
      <name val="Arial"/>
      <family val="2"/>
    </font>
    <font>
      <sz val="8"/>
      <name val="Times New Roman"/>
      <family val="1"/>
    </font>
    <font>
      <sz val="10"/>
      <name val="Book Antiqua"/>
      <family val="1"/>
    </font>
  </fonts>
  <fills count="29">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1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12">
    <xf numFmtId="0" fontId="0" fillId="0" borderId="0"/>
    <xf numFmtId="43" fontId="5" fillId="0" borderId="0" applyFont="0" applyFill="0" applyBorder="0" applyAlignment="0" applyProtection="0"/>
    <xf numFmtId="41" fontId="5" fillId="0" borderId="0" applyFont="0" applyFill="0" applyBorder="0" applyAlignment="0" applyProtection="0"/>
    <xf numFmtId="0" fontId="16" fillId="0" borderId="0"/>
    <xf numFmtId="0" fontId="21" fillId="0" borderId="0"/>
    <xf numFmtId="0" fontId="16" fillId="0" borderId="0"/>
    <xf numFmtId="0" fontId="21" fillId="0" borderId="0"/>
    <xf numFmtId="9" fontId="5" fillId="0" borderId="0" applyFont="0" applyFill="0" applyBorder="0" applyAlignment="0" applyProtection="0"/>
    <xf numFmtId="0" fontId="7" fillId="0" borderId="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6" fillId="16"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23" borderId="0" applyNumberFormat="0" applyBorder="0" applyAlignment="0" applyProtection="0"/>
    <xf numFmtId="0" fontId="27" fillId="7" borderId="0" applyNumberFormat="0" applyBorder="0" applyAlignment="0" applyProtection="0"/>
    <xf numFmtId="0" fontId="28" fillId="24" borderId="6" applyNumberFormat="0" applyAlignment="0" applyProtection="0"/>
    <xf numFmtId="0" fontId="29" fillId="25" borderId="7" applyNumberFormat="0" applyAlignment="0" applyProtection="0"/>
    <xf numFmtId="0" fontId="30" fillId="0" borderId="0" applyNumberFormat="0" applyFill="0" applyBorder="0" applyAlignment="0" applyProtection="0"/>
    <xf numFmtId="0" fontId="31" fillId="8" borderId="0" applyNumberFormat="0" applyBorder="0" applyAlignment="0" applyProtection="0"/>
    <xf numFmtId="0" fontId="32" fillId="0" borderId="8" applyNumberFormat="0" applyFill="0" applyAlignment="0" applyProtection="0"/>
    <xf numFmtId="0" fontId="33" fillId="0" borderId="9" applyNumberFormat="0" applyFill="0" applyAlignment="0" applyProtection="0"/>
    <xf numFmtId="0" fontId="34" fillId="0" borderId="10" applyNumberFormat="0" applyFill="0" applyAlignment="0" applyProtection="0"/>
    <xf numFmtId="0" fontId="34" fillId="0" borderId="0" applyNumberFormat="0" applyFill="0" applyBorder="0" applyAlignment="0" applyProtection="0"/>
    <xf numFmtId="0" fontId="35" fillId="11" borderId="6" applyNumberFormat="0" applyAlignment="0" applyProtection="0"/>
    <xf numFmtId="0" fontId="36" fillId="0" borderId="11" applyNumberFormat="0" applyFill="0" applyAlignment="0" applyProtection="0"/>
    <xf numFmtId="0" fontId="37" fillId="26" borderId="0" applyNumberFormat="0" applyBorder="0" applyAlignment="0" applyProtection="0"/>
    <xf numFmtId="0" fontId="38" fillId="27" borderId="4" applyNumberFormat="0" applyFont="0" applyAlignment="0" applyProtection="0"/>
    <xf numFmtId="0" fontId="39" fillId="24" borderId="12"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168" fontId="40" fillId="0" borderId="0">
      <alignment horizontal="left" vertical="center"/>
    </xf>
    <xf numFmtId="168" fontId="41" fillId="0" borderId="0">
      <alignment horizontal="left" vertical="center"/>
    </xf>
    <xf numFmtId="0" fontId="24" fillId="0" borderId="0" applyNumberFormat="0" applyFill="0" applyBorder="0" applyAlignment="0" applyProtection="0"/>
    <xf numFmtId="0" fontId="42" fillId="0" borderId="13" applyNumberFormat="0" applyFill="0" applyAlignment="0" applyProtection="0"/>
    <xf numFmtId="0" fontId="43" fillId="0" borderId="0" applyNumberFormat="0" applyFill="0" applyBorder="0" applyAlignment="0" applyProtection="0"/>
    <xf numFmtId="0" fontId="5" fillId="0" borderId="0"/>
    <xf numFmtId="0" fontId="4" fillId="0" borderId="0"/>
    <xf numFmtId="43" fontId="4" fillId="0" borderId="0" applyFont="0" applyFill="0" applyBorder="0" applyAlignment="0" applyProtection="0"/>
    <xf numFmtId="0" fontId="5" fillId="0" borderId="0"/>
    <xf numFmtId="0" fontId="4" fillId="0" borderId="0"/>
    <xf numFmtId="0" fontId="5" fillId="0" borderId="0"/>
    <xf numFmtId="0" fontId="4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0" fontId="5" fillId="0" borderId="0"/>
    <xf numFmtId="0" fontId="2" fillId="0" borderId="0"/>
    <xf numFmtId="0" fontId="2" fillId="0" borderId="0"/>
    <xf numFmtId="0" fontId="2" fillId="0" borderId="0"/>
    <xf numFmtId="0" fontId="5" fillId="0" borderId="0"/>
    <xf numFmtId="0" fontId="16" fillId="0" borderId="0"/>
    <xf numFmtId="0" fontId="5" fillId="0" borderId="0"/>
    <xf numFmtId="0" fontId="5" fillId="0" borderId="0"/>
    <xf numFmtId="0" fontId="16" fillId="0" borderId="0"/>
    <xf numFmtId="0" fontId="16" fillId="0" borderId="0"/>
    <xf numFmtId="0" fontId="51" fillId="0" borderId="0"/>
    <xf numFmtId="0" fontId="5" fillId="0" borderId="0"/>
    <xf numFmtId="0" fontId="5" fillId="0" borderId="0"/>
    <xf numFmtId="0" fontId="2" fillId="0" borderId="0"/>
    <xf numFmtId="0" fontId="2" fillId="0" borderId="0"/>
    <xf numFmtId="0" fontId="62" fillId="0" borderId="0"/>
    <xf numFmtId="0" fontId="5" fillId="0" borderId="0"/>
    <xf numFmtId="0" fontId="7" fillId="0" borderId="0"/>
    <xf numFmtId="9" fontId="5" fillId="0" borderId="0" applyFont="0" applyFill="0" applyBorder="0" applyAlignment="0" applyProtection="0"/>
  </cellStyleXfs>
  <cellXfs count="784">
    <xf numFmtId="0" fontId="0" fillId="0" borderId="0" xfId="0"/>
    <xf numFmtId="0" fontId="7" fillId="0" borderId="1" xfId="0" applyFont="1" applyBorder="1" applyAlignment="1">
      <alignment horizontal="center" vertical="top" wrapText="1"/>
    </xf>
    <xf numFmtId="0" fontId="7" fillId="0" borderId="0" xfId="0" applyFont="1" applyAlignment="1">
      <alignment horizontal="center" vertical="top" wrapText="1"/>
    </xf>
    <xf numFmtId="0" fontId="6" fillId="0" borderId="1" xfId="0" applyFont="1" applyBorder="1" applyAlignment="1">
      <alignment vertical="top"/>
    </xf>
    <xf numFmtId="0" fontId="7" fillId="0" borderId="0" xfId="0" applyFont="1"/>
    <xf numFmtId="0" fontId="6" fillId="0" borderId="0" xfId="0" applyFont="1" applyAlignment="1">
      <alignment vertical="top"/>
    </xf>
    <xf numFmtId="0" fontId="7" fillId="0" borderId="0" xfId="0" applyFont="1" applyAlignment="1">
      <alignment vertical="top"/>
    </xf>
    <xf numFmtId="0" fontId="7" fillId="2" borderId="0" xfId="0" applyFont="1" applyFill="1" applyAlignment="1">
      <alignment horizontal="right" wrapText="1"/>
    </xf>
    <xf numFmtId="0" fontId="7" fillId="0" borderId="0" xfId="0" applyFont="1" applyAlignment="1">
      <alignment horizontal="right" wrapText="1"/>
    </xf>
    <xf numFmtId="0" fontId="7" fillId="0" borderId="0" xfId="0" applyFont="1" applyAlignment="1">
      <alignment horizontal="right" vertical="top" wrapText="1"/>
    </xf>
    <xf numFmtId="0" fontId="10" fillId="0" borderId="0" xfId="0" applyFont="1" applyAlignment="1">
      <alignment vertical="top"/>
    </xf>
    <xf numFmtId="0" fontId="7" fillId="0" borderId="0" xfId="0" applyFont="1" applyAlignment="1"/>
    <xf numFmtId="0" fontId="13" fillId="0" borderId="0" xfId="0" applyFont="1" applyAlignment="1">
      <alignment horizontal="center"/>
    </xf>
    <xf numFmtId="0" fontId="8" fillId="0" borderId="0" xfId="0" applyFont="1" applyAlignment="1">
      <alignment horizontal="center"/>
    </xf>
    <xf numFmtId="0" fontId="7" fillId="0" borderId="0" xfId="0" applyFont="1" applyAlignment="1">
      <alignment horizontal="right"/>
    </xf>
    <xf numFmtId="3" fontId="14" fillId="0" borderId="0" xfId="0" applyNumberFormat="1" applyFont="1" applyAlignment="1">
      <alignment horizontal="right" wrapText="1"/>
    </xf>
    <xf numFmtId="3" fontId="15" fillId="0" borderId="0" xfId="0" applyNumberFormat="1" applyFont="1" applyAlignment="1">
      <alignment horizontal="right" wrapText="1"/>
    </xf>
    <xf numFmtId="0" fontId="0" fillId="0" borderId="0" xfId="0" applyAlignment="1"/>
    <xf numFmtId="0" fontId="10" fillId="0" borderId="0" xfId="0" applyFont="1"/>
    <xf numFmtId="3" fontId="14" fillId="0" borderId="0" xfId="0" applyNumberFormat="1" applyFont="1" applyAlignment="1">
      <alignment horizontal="right" vertical="top" wrapText="1"/>
    </xf>
    <xf numFmtId="3" fontId="15" fillId="0" borderId="0" xfId="0" applyNumberFormat="1" applyFont="1" applyAlignment="1">
      <alignment horizontal="right" vertical="top" wrapText="1"/>
    </xf>
    <xf numFmtId="0" fontId="7" fillId="0" borderId="0" xfId="0" applyFont="1" applyFill="1" applyAlignment="1">
      <alignment horizontal="right" vertical="top" wrapText="1"/>
    </xf>
    <xf numFmtId="0" fontId="7" fillId="0" borderId="0" xfId="0" applyFont="1" applyFill="1" applyAlignment="1">
      <alignment horizontal="right" wrapText="1"/>
    </xf>
    <xf numFmtId="0" fontId="7" fillId="0" borderId="0" xfId="0" applyFont="1" applyFill="1"/>
    <xf numFmtId="0" fontId="6" fillId="0" borderId="0" xfId="0" applyFont="1"/>
    <xf numFmtId="0" fontId="7" fillId="0" borderId="0" xfId="0" applyFont="1" applyAlignment="1">
      <alignment horizontal="left" indent="1"/>
    </xf>
    <xf numFmtId="0" fontId="7" fillId="2" borderId="0" xfId="0" applyFont="1" applyFill="1" applyAlignment="1">
      <alignment horizontal="right"/>
    </xf>
    <xf numFmtId="0" fontId="0" fillId="0" borderId="0" xfId="0" applyFill="1"/>
    <xf numFmtId="0" fontId="7" fillId="0" borderId="0" xfId="0" applyFont="1" applyFill="1" applyAlignment="1">
      <alignment horizontal="left" indent="1"/>
    </xf>
    <xf numFmtId="1" fontId="14" fillId="0" borderId="0" xfId="0" applyNumberFormat="1" applyFont="1" applyAlignment="1">
      <alignment horizontal="right" vertical="top" wrapText="1"/>
    </xf>
    <xf numFmtId="3" fontId="7" fillId="0" borderId="0" xfId="0" applyNumberFormat="1" applyFont="1"/>
    <xf numFmtId="3" fontId="14" fillId="0" borderId="0" xfId="0" applyNumberFormat="1" applyFont="1" applyFill="1" applyAlignment="1">
      <alignment horizontal="right" wrapText="1"/>
    </xf>
    <xf numFmtId="1" fontId="14" fillId="0" borderId="0" xfId="0" applyNumberFormat="1" applyFont="1" applyAlignment="1">
      <alignment horizontal="right" wrapText="1"/>
    </xf>
    <xf numFmtId="3" fontId="19" fillId="0" borderId="0" xfId="0" applyNumberFormat="1" applyFont="1" applyAlignment="1">
      <alignment horizontal="right" wrapText="1"/>
    </xf>
    <xf numFmtId="1" fontId="19" fillId="0" borderId="0" xfId="0" applyNumberFormat="1" applyFont="1" applyAlignment="1">
      <alignment horizontal="right" wrapText="1"/>
    </xf>
    <xf numFmtId="0" fontId="14" fillId="0" borderId="0" xfId="0" applyFont="1" applyAlignment="1">
      <alignment horizontal="right" wrapText="1"/>
    </xf>
    <xf numFmtId="0" fontId="19" fillId="0" borderId="0" xfId="0" applyFont="1" applyAlignment="1">
      <alignment horizontal="right" wrapText="1"/>
    </xf>
    <xf numFmtId="0" fontId="7" fillId="0" borderId="0" xfId="0" applyFont="1" applyBorder="1" applyAlignment="1">
      <alignment horizontal="center" vertical="top" wrapText="1"/>
    </xf>
    <xf numFmtId="16" fontId="7" fillId="0" borderId="0" xfId="0" applyNumberFormat="1" applyFont="1" applyBorder="1" applyAlignment="1">
      <alignment horizontal="center" vertical="top" wrapText="1"/>
    </xf>
    <xf numFmtId="0" fontId="0" fillId="0" borderId="3" xfId="0" applyBorder="1"/>
    <xf numFmtId="0" fontId="0" fillId="0" borderId="3" xfId="0" applyBorder="1" applyAlignment="1"/>
    <xf numFmtId="0" fontId="7" fillId="0" borderId="0" xfId="0" applyFont="1" applyFill="1" applyAlignment="1">
      <alignment horizontal="right"/>
    </xf>
    <xf numFmtId="167" fontId="7" fillId="2" borderId="0" xfId="0" applyNumberFormat="1" applyFont="1" applyFill="1" applyAlignment="1">
      <alignment horizontal="right"/>
    </xf>
    <xf numFmtId="167" fontId="7" fillId="0" borderId="0" xfId="0" applyNumberFormat="1" applyFont="1" applyAlignment="1">
      <alignment horizontal="right"/>
    </xf>
    <xf numFmtId="167" fontId="7" fillId="0" borderId="0" xfId="0" applyNumberFormat="1" applyFont="1" applyFill="1" applyAlignment="1">
      <alignment horizontal="right" wrapText="1"/>
    </xf>
    <xf numFmtId="167" fontId="7" fillId="0" borderId="0" xfId="0" applyNumberFormat="1" applyFont="1" applyAlignment="1">
      <alignment horizontal="right" vertical="top" wrapText="1"/>
    </xf>
    <xf numFmtId="167" fontId="6" fillId="0" borderId="0" xfId="0" applyNumberFormat="1" applyFont="1" applyAlignment="1">
      <alignment horizontal="right" wrapText="1"/>
    </xf>
    <xf numFmtId="1" fontId="7" fillId="0" borderId="0" xfId="0" applyNumberFormat="1" applyFont="1" applyAlignment="1">
      <alignment horizontal="right"/>
    </xf>
    <xf numFmtId="1" fontId="7" fillId="0" borderId="0" xfId="0" applyNumberFormat="1" applyFont="1" applyFill="1" applyAlignment="1">
      <alignment horizontal="right"/>
    </xf>
    <xf numFmtId="167" fontId="7" fillId="0" borderId="0" xfId="0" applyNumberFormat="1" applyFont="1" applyFill="1" applyAlignment="1">
      <alignment horizontal="right"/>
    </xf>
    <xf numFmtId="167" fontId="7" fillId="0" borderId="0" xfId="0" applyNumberFormat="1" applyFont="1"/>
    <xf numFmtId="0" fontId="7" fillId="0" borderId="0" xfId="5" applyFont="1" applyFill="1" applyAlignment="1">
      <alignment horizontal="right" indent="1"/>
    </xf>
    <xf numFmtId="0" fontId="7" fillId="0" borderId="1" xfId="7" applyNumberFormat="1" applyFont="1" applyBorder="1"/>
    <xf numFmtId="166" fontId="6" fillId="0" borderId="0" xfId="0" applyNumberFormat="1" applyFont="1" applyFill="1"/>
    <xf numFmtId="0" fontId="8" fillId="3" borderId="4" xfId="0" applyFont="1" applyFill="1" applyBorder="1"/>
    <xf numFmtId="0" fontId="8" fillId="3" borderId="4" xfId="0" applyFont="1" applyFill="1" applyBorder="1" applyAlignment="1">
      <alignment horizontal="left"/>
    </xf>
    <xf numFmtId="0" fontId="22" fillId="0" borderId="4" xfId="0" applyFont="1" applyFill="1" applyBorder="1"/>
    <xf numFmtId="168" fontId="22" fillId="0" borderId="4" xfId="1" applyNumberFormat="1" applyFont="1" applyFill="1" applyBorder="1"/>
    <xf numFmtId="0" fontId="23" fillId="3" borderId="4" xfId="0" applyFont="1" applyFill="1" applyBorder="1" applyAlignment="1">
      <alignment wrapText="1"/>
    </xf>
    <xf numFmtId="0" fontId="23" fillId="3" borderId="0" xfId="0" applyFont="1" applyFill="1" applyAlignment="1">
      <alignment wrapText="1"/>
    </xf>
    <xf numFmtId="0" fontId="8" fillId="3" borderId="0" xfId="0" applyFont="1" applyFill="1"/>
    <xf numFmtId="168" fontId="5" fillId="0" borderId="0" xfId="1" applyNumberFormat="1"/>
    <xf numFmtId="41" fontId="8" fillId="3" borderId="4" xfId="2" applyFont="1" applyFill="1" applyBorder="1" applyAlignment="1">
      <alignment horizontal="right"/>
    </xf>
    <xf numFmtId="0" fontId="8" fillId="3" borderId="4" xfId="6" applyFont="1" applyFill="1" applyBorder="1" applyAlignment="1">
      <alignment horizontal="left" wrapText="1"/>
    </xf>
    <xf numFmtId="41" fontId="5" fillId="0" borderId="0" xfId="2" applyAlignment="1">
      <alignment horizontal="right"/>
    </xf>
    <xf numFmtId="41" fontId="8" fillId="3" borderId="0" xfId="2" applyFont="1" applyFill="1" applyBorder="1" applyAlignment="1">
      <alignment horizontal="right"/>
    </xf>
    <xf numFmtId="41" fontId="8" fillId="3" borderId="0" xfId="2" applyFont="1" applyFill="1" applyAlignment="1">
      <alignment horizontal="right"/>
    </xf>
    <xf numFmtId="0" fontId="8" fillId="0" borderId="0" xfId="0" applyFont="1"/>
    <xf numFmtId="41" fontId="8" fillId="0" borderId="5" xfId="2" applyFont="1" applyBorder="1" applyAlignment="1">
      <alignment horizontal="right"/>
    </xf>
    <xf numFmtId="41" fontId="8" fillId="0" borderId="0" xfId="2" applyFont="1" applyAlignment="1">
      <alignment horizontal="right"/>
    </xf>
    <xf numFmtId="0" fontId="12" fillId="0" borderId="0" xfId="0" applyFont="1" applyAlignment="1">
      <alignment horizontal="left" vertical="top"/>
    </xf>
    <xf numFmtId="0" fontId="8" fillId="0" borderId="0" xfId="0" applyFont="1" applyAlignment="1">
      <alignment horizontal="left" vertical="top"/>
    </xf>
    <xf numFmtId="10" fontId="8" fillId="0" borderId="0" xfId="7" applyNumberFormat="1" applyFont="1" applyAlignment="1">
      <alignment horizontal="right"/>
    </xf>
    <xf numFmtId="41" fontId="8" fillId="0" borderId="2" xfId="2" applyFont="1" applyBorder="1" applyAlignment="1">
      <alignment horizontal="right"/>
    </xf>
    <xf numFmtId="0" fontId="8" fillId="3" borderId="4" xfId="0" applyFont="1" applyFill="1" applyBorder="1" applyAlignment="1"/>
    <xf numFmtId="0" fontId="8" fillId="0" borderId="4" xfId="0" applyFont="1" applyFill="1" applyBorder="1"/>
    <xf numFmtId="0" fontId="8" fillId="3" borderId="4" xfId="3" applyFont="1" applyFill="1" applyBorder="1" applyAlignment="1">
      <alignment horizontal="right"/>
    </xf>
    <xf numFmtId="0" fontId="8" fillId="3" borderId="4" xfId="3" applyFont="1" applyFill="1" applyBorder="1" applyAlignment="1">
      <alignment horizontal="left"/>
    </xf>
    <xf numFmtId="0" fontId="11" fillId="0" borderId="0" xfId="0" applyFont="1" applyAlignment="1">
      <alignment horizontal="left" vertical="top"/>
    </xf>
    <xf numFmtId="0" fontId="8" fillId="3" borderId="4" xfId="4" applyFont="1" applyFill="1" applyBorder="1" applyAlignment="1">
      <alignment horizontal="left" wrapText="1"/>
    </xf>
    <xf numFmtId="0" fontId="8" fillId="4" borderId="4" xfId="0" applyFont="1" applyFill="1" applyBorder="1"/>
    <xf numFmtId="0" fontId="8" fillId="5" borderId="4" xfId="0" applyFont="1" applyFill="1" applyBorder="1"/>
    <xf numFmtId="41" fontId="8" fillId="4" borderId="0" xfId="2" applyFont="1" applyFill="1" applyAlignment="1">
      <alignment horizontal="right"/>
    </xf>
    <xf numFmtId="41" fontId="8" fillId="5" borderId="0" xfId="2" applyFont="1" applyFill="1" applyAlignment="1">
      <alignment horizontal="right"/>
    </xf>
    <xf numFmtId="41" fontId="8" fillId="5" borderId="5" xfId="2" applyFont="1" applyFill="1" applyBorder="1" applyAlignment="1">
      <alignment horizontal="right"/>
    </xf>
    <xf numFmtId="41" fontId="8" fillId="4" borderId="5" xfId="2" applyFont="1" applyFill="1" applyBorder="1" applyAlignment="1">
      <alignment horizontal="right"/>
    </xf>
    <xf numFmtId="41" fontId="8" fillId="4" borderId="2" xfId="2" applyFont="1" applyFill="1" applyBorder="1" applyAlignment="1">
      <alignment horizontal="right"/>
    </xf>
    <xf numFmtId="41" fontId="8" fillId="5" borderId="2" xfId="2" applyFont="1" applyFill="1" applyBorder="1" applyAlignment="1">
      <alignment horizontal="right"/>
    </xf>
    <xf numFmtId="41" fontId="8" fillId="0" borderId="0" xfId="2" applyFont="1" applyFill="1" applyAlignment="1">
      <alignment horizontal="right"/>
    </xf>
    <xf numFmtId="0" fontId="6" fillId="0" borderId="0" xfId="0" applyFont="1" applyFill="1" applyAlignment="1">
      <alignment horizontal="left" vertical="top"/>
    </xf>
    <xf numFmtId="3" fontId="15" fillId="0" borderId="0" xfId="0" applyNumberFormat="1" applyFont="1" applyFill="1" applyAlignment="1">
      <alignment horizontal="right" wrapText="1"/>
    </xf>
    <xf numFmtId="0" fontId="7" fillId="2" borderId="0" xfId="0" applyFont="1" applyFill="1" applyAlignment="1">
      <alignment horizontal="right" vertical="top" wrapText="1"/>
    </xf>
    <xf numFmtId="165" fontId="10" fillId="0" borderId="0" xfId="0" applyNumberFormat="1" applyFont="1"/>
    <xf numFmtId="165" fontId="6" fillId="0" borderId="0" xfId="0" applyNumberFormat="1" applyFont="1"/>
    <xf numFmtId="165" fontId="10" fillId="2" borderId="0" xfId="0" applyNumberFormat="1" applyFont="1" applyFill="1"/>
    <xf numFmtId="165" fontId="6" fillId="2" borderId="0" xfId="0" applyNumberFormat="1" applyFont="1" applyFill="1"/>
    <xf numFmtId="165" fontId="7" fillId="2" borderId="0" xfId="0" applyNumberFormat="1" applyFont="1" applyFill="1"/>
    <xf numFmtId="168" fontId="0" fillId="0" borderId="0" xfId="1" applyNumberFormat="1" applyFont="1"/>
    <xf numFmtId="0" fontId="7" fillId="0" borderId="1" xfId="0" applyFont="1" applyBorder="1" applyAlignment="1">
      <alignment horizontal="center" vertical="top" wrapText="1"/>
    </xf>
    <xf numFmtId="0" fontId="5" fillId="0" borderId="3" xfId="0" applyFont="1" applyBorder="1" applyAlignment="1"/>
    <xf numFmtId="0" fontId="5" fillId="0" borderId="3" xfId="0" applyFont="1" applyFill="1" applyBorder="1"/>
    <xf numFmtId="0" fontId="5" fillId="0" borderId="3" xfId="0" applyFont="1" applyBorder="1"/>
    <xf numFmtId="0" fontId="5" fillId="0" borderId="0" xfId="0" applyFont="1" applyAlignment="1"/>
    <xf numFmtId="0" fontId="5" fillId="0" borderId="0" xfId="0" applyFont="1" applyFill="1"/>
    <xf numFmtId="0" fontId="5" fillId="0" borderId="0" xfId="0" applyFont="1"/>
    <xf numFmtId="0" fontId="5" fillId="0" borderId="0" xfId="0" applyFont="1" applyAlignment="1">
      <alignment horizontal="right"/>
    </xf>
    <xf numFmtId="0" fontId="5" fillId="0" borderId="0" xfId="0" applyFont="1" applyFill="1" applyAlignment="1">
      <alignment horizontal="right"/>
    </xf>
    <xf numFmtId="3" fontId="5" fillId="0" borderId="0" xfId="0" applyNumberFormat="1" applyFont="1" applyAlignment="1">
      <alignment horizontal="right"/>
    </xf>
    <xf numFmtId="0" fontId="5" fillId="0" borderId="0" xfId="0" applyFont="1" applyBorder="1" applyAlignment="1"/>
    <xf numFmtId="0" fontId="5" fillId="0" borderId="0" xfId="0" applyFont="1" applyFill="1" applyBorder="1"/>
    <xf numFmtId="0" fontId="5" fillId="0" borderId="0" xfId="0" applyFont="1" applyBorder="1"/>
    <xf numFmtId="0" fontId="7" fillId="0" borderId="0" xfId="0" applyFont="1" applyAlignment="1">
      <alignment horizontal="right" wrapText="1"/>
    </xf>
    <xf numFmtId="0" fontId="7" fillId="2" borderId="0" xfId="0" applyFont="1" applyFill="1" applyAlignment="1">
      <alignment horizontal="right" wrapText="1"/>
    </xf>
    <xf numFmtId="0" fontId="7" fillId="0" borderId="1" xfId="0" applyFont="1" applyBorder="1" applyAlignment="1">
      <alignment horizontal="center" vertical="top" wrapText="1"/>
    </xf>
    <xf numFmtId="0" fontId="10" fillId="0" borderId="0" xfId="8" applyFont="1" applyAlignment="1">
      <alignment wrapText="1"/>
    </xf>
    <xf numFmtId="0" fontId="7" fillId="0" borderId="0" xfId="8" applyAlignment="1">
      <alignment wrapText="1"/>
    </xf>
    <xf numFmtId="0" fontId="7" fillId="0" borderId="0" xfId="8" applyFill="1" applyAlignment="1">
      <alignment wrapText="1"/>
    </xf>
    <xf numFmtId="166" fontId="7" fillId="0" borderId="0" xfId="8" applyNumberFormat="1" applyFont="1" applyBorder="1"/>
    <xf numFmtId="0" fontId="10" fillId="0" borderId="0" xfId="8" applyFont="1" applyAlignment="1"/>
    <xf numFmtId="0" fontId="7" fillId="0" borderId="0" xfId="8"/>
    <xf numFmtId="0" fontId="7" fillId="0" borderId="0" xfId="8" applyFont="1"/>
    <xf numFmtId="0" fontId="6" fillId="0" borderId="0" xfId="8" applyFont="1"/>
    <xf numFmtId="0" fontId="7" fillId="0" borderId="0" xfId="8" applyFont="1" applyAlignment="1">
      <alignment horizontal="center"/>
    </xf>
    <xf numFmtId="0" fontId="7" fillId="0" borderId="1" xfId="8" applyFont="1" applyBorder="1"/>
    <xf numFmtId="0" fontId="10" fillId="0" borderId="0" xfId="8" applyFont="1" applyBorder="1"/>
    <xf numFmtId="0" fontId="7" fillId="0" borderId="0" xfId="54" applyFont="1" applyAlignment="1">
      <alignment horizontal="left" wrapText="1" indent="1"/>
    </xf>
    <xf numFmtId="16" fontId="7" fillId="2" borderId="0" xfId="0" quotePrefix="1" applyNumberFormat="1" applyFont="1" applyFill="1" applyAlignment="1">
      <alignment horizontal="right" wrapText="1"/>
    </xf>
    <xf numFmtId="0" fontId="7" fillId="0" borderId="0" xfId="0" applyFont="1" applyBorder="1" applyAlignment="1">
      <alignment horizontal="left" vertical="top"/>
    </xf>
    <xf numFmtId="0" fontId="18" fillId="0" borderId="0" xfId="54" applyFont="1"/>
    <xf numFmtId="0" fontId="10" fillId="0" borderId="0" xfId="54" applyFont="1" applyAlignment="1">
      <alignment wrapText="1"/>
    </xf>
    <xf numFmtId="0" fontId="7" fillId="0" borderId="0" xfId="54" applyFont="1" applyAlignment="1">
      <alignment wrapText="1"/>
    </xf>
    <xf numFmtId="0" fontId="6" fillId="0" borderId="0" xfId="54" applyFont="1" applyAlignment="1">
      <alignment wrapText="1"/>
    </xf>
    <xf numFmtId="0" fontId="7" fillId="0" borderId="0" xfId="54" applyFont="1"/>
    <xf numFmtId="16" fontId="7" fillId="0" borderId="0" xfId="0" quotePrefix="1" applyNumberFormat="1" applyFont="1" applyAlignment="1">
      <alignment horizontal="right" wrapText="1"/>
    </xf>
    <xf numFmtId="16" fontId="7" fillId="0" borderId="1" xfId="0" applyNumberFormat="1" applyFont="1" applyBorder="1" applyAlignment="1">
      <alignment horizontal="right" wrapText="1"/>
    </xf>
    <xf numFmtId="0" fontId="7" fillId="0" borderId="0" xfId="0" applyFont="1" applyAlignment="1">
      <alignment horizontal="left" vertical="top"/>
    </xf>
    <xf numFmtId="0" fontId="10" fillId="0" borderId="0" xfId="0" applyFont="1" applyAlignment="1">
      <alignment horizontal="left" vertical="top"/>
    </xf>
    <xf numFmtId="165" fontId="7" fillId="0" borderId="0" xfId="0" applyNumberFormat="1" applyFont="1"/>
    <xf numFmtId="0" fontId="6" fillId="0" borderId="3" xfId="0" applyFont="1" applyBorder="1" applyAlignment="1">
      <alignment horizontal="left" vertical="top"/>
    </xf>
    <xf numFmtId="165" fontId="6" fillId="2" borderId="3" xfId="0" applyNumberFormat="1" applyFont="1" applyFill="1" applyBorder="1"/>
    <xf numFmtId="165" fontId="6" fillId="0" borderId="3" xfId="0" applyNumberFormat="1" applyFont="1" applyBorder="1"/>
    <xf numFmtId="0" fontId="7" fillId="0" borderId="1" xfId="0" applyFont="1" applyBorder="1" applyAlignment="1">
      <alignment horizontal="left" vertical="top"/>
    </xf>
    <xf numFmtId="0" fontId="6" fillId="0" borderId="0" xfId="0" applyFont="1" applyAlignment="1">
      <alignment horizontal="left" vertical="top"/>
    </xf>
    <xf numFmtId="0" fontId="6" fillId="0" borderId="0" xfId="8" applyFont="1" applyBorder="1"/>
    <xf numFmtId="0" fontId="7" fillId="0" borderId="0" xfId="8" applyBorder="1"/>
    <xf numFmtId="0" fontId="5" fillId="0" borderId="0" xfId="55" applyFont="1"/>
    <xf numFmtId="0" fontId="5" fillId="0" borderId="0" xfId="58" applyFont="1" applyAlignment="1"/>
    <xf numFmtId="0" fontId="5" fillId="0" borderId="0" xfId="58" applyFont="1" applyAlignment="1"/>
    <xf numFmtId="0" fontId="5" fillId="0" borderId="0" xfId="58" applyFont="1"/>
    <xf numFmtId="0" fontId="7" fillId="0" borderId="0" xfId="0" applyFont="1" applyAlignment="1">
      <alignment horizontal="right" vertical="top" wrapText="1"/>
    </xf>
    <xf numFmtId="0" fontId="7" fillId="0" borderId="0" xfId="0" applyFont="1" applyAlignment="1">
      <alignment horizontal="right" wrapText="1"/>
    </xf>
    <xf numFmtId="0" fontId="7" fillId="0" borderId="0" xfId="0" applyFont="1" applyAlignment="1"/>
    <xf numFmtId="0" fontId="7" fillId="0" borderId="1" xfId="0" applyFont="1" applyBorder="1" applyAlignment="1">
      <alignment horizontal="center" vertical="top" wrapText="1"/>
    </xf>
    <xf numFmtId="0" fontId="7" fillId="0" borderId="1" xfId="8" applyFont="1" applyBorder="1" applyAlignment="1">
      <alignment horizontal="right" wrapText="1"/>
    </xf>
    <xf numFmtId="0" fontId="7" fillId="0" borderId="0" xfId="8" applyFont="1" applyAlignment="1">
      <alignment horizontal="right"/>
    </xf>
    <xf numFmtId="0" fontId="7" fillId="28" borderId="0" xfId="0" applyFont="1" applyFill="1"/>
    <xf numFmtId="167" fontId="6" fillId="0" borderId="0" xfId="0" applyNumberFormat="1" applyFont="1" applyAlignment="1">
      <alignment horizontal="right"/>
    </xf>
    <xf numFmtId="167" fontId="6" fillId="0" borderId="0" xfId="0" applyNumberFormat="1" applyFont="1" applyAlignment="1">
      <alignment horizontal="right" vertical="top" wrapText="1"/>
    </xf>
    <xf numFmtId="0" fontId="7" fillId="28" borderId="0" xfId="0" applyFont="1" applyFill="1" applyAlignment="1">
      <alignment horizontal="right" wrapText="1"/>
    </xf>
    <xf numFmtId="0" fontId="10" fillId="0" borderId="0" xfId="54" applyFont="1" applyFill="1" applyAlignment="1">
      <alignment wrapText="1"/>
    </xf>
    <xf numFmtId="165" fontId="20" fillId="0" borderId="0" xfId="0" applyNumberFormat="1" applyFont="1" applyFill="1" applyAlignment="1">
      <alignment horizontal="right"/>
    </xf>
    <xf numFmtId="0" fontId="7" fillId="0" borderId="0" xfId="0" applyFont="1" applyAlignment="1">
      <alignment horizontal="right" vertical="top" wrapText="1"/>
    </xf>
    <xf numFmtId="0" fontId="7" fillId="0" borderId="0" xfId="0" applyFont="1" applyAlignment="1">
      <alignment horizontal="right" wrapText="1"/>
    </xf>
    <xf numFmtId="0" fontId="7" fillId="2" borderId="0" xfId="0" applyFont="1" applyFill="1" applyAlignment="1">
      <alignment horizontal="right" wrapText="1"/>
    </xf>
    <xf numFmtId="0" fontId="7" fillId="0" borderId="0" xfId="0" applyFont="1" applyFill="1" applyAlignment="1">
      <alignment horizontal="right" wrapText="1"/>
    </xf>
    <xf numFmtId="0" fontId="7" fillId="0" borderId="0" xfId="0" applyFont="1" applyAlignment="1"/>
    <xf numFmtId="0" fontId="7" fillId="0" borderId="1" xfId="0" applyFont="1" applyBorder="1" applyAlignment="1">
      <alignment horizontal="center" vertical="top" wrapText="1"/>
    </xf>
    <xf numFmtId="167" fontId="6" fillId="0" borderId="0" xfId="0" applyNumberFormat="1" applyFont="1" applyFill="1" applyAlignment="1">
      <alignment horizontal="right"/>
    </xf>
    <xf numFmtId="167" fontId="6" fillId="2" borderId="0" xfId="0" applyNumberFormat="1" applyFont="1" applyFill="1" applyAlignment="1">
      <alignment horizontal="right"/>
    </xf>
    <xf numFmtId="167" fontId="0" fillId="0" borderId="0" xfId="0" applyNumberFormat="1"/>
    <xf numFmtId="165" fontId="20" fillId="28" borderId="0" xfId="0" applyNumberFormat="1" applyFont="1" applyFill="1" applyAlignment="1">
      <alignment horizontal="right"/>
    </xf>
    <xf numFmtId="165" fontId="10" fillId="0" borderId="0" xfId="57" applyNumberFormat="1" applyFont="1" applyAlignment="1">
      <alignment horizontal="right"/>
    </xf>
    <xf numFmtId="0" fontId="10" fillId="0" borderId="0" xfId="8" applyFont="1"/>
    <xf numFmtId="164" fontId="7" fillId="0" borderId="0" xfId="7" applyNumberFormat="1" applyFont="1" applyFill="1"/>
    <xf numFmtId="167" fontId="7" fillId="0" borderId="0" xfId="0" applyNumberFormat="1" applyFont="1" applyFill="1" applyAlignment="1">
      <alignment horizontal="right" vertical="top" wrapText="1"/>
    </xf>
    <xf numFmtId="0" fontId="13" fillId="0" borderId="0" xfId="0" applyFont="1" applyAlignment="1">
      <alignment horizontal="center"/>
    </xf>
    <xf numFmtId="0" fontId="8" fillId="0" borderId="0" xfId="0" applyFont="1" applyAlignment="1">
      <alignment horizontal="center"/>
    </xf>
    <xf numFmtId="0" fontId="7" fillId="0" borderId="0" xfId="0" applyFont="1" applyAlignment="1">
      <alignment horizontal="right" vertical="top" wrapText="1"/>
    </xf>
    <xf numFmtId="0" fontId="7" fillId="0" borderId="0" xfId="0" applyFont="1" applyAlignment="1">
      <alignment horizontal="right" wrapText="1"/>
    </xf>
    <xf numFmtId="0" fontId="7" fillId="2" borderId="0" xfId="0" applyFont="1" applyFill="1" applyAlignment="1">
      <alignment horizontal="right" wrapText="1"/>
    </xf>
    <xf numFmtId="0" fontId="7" fillId="0" borderId="0" xfId="0" applyFont="1" applyFill="1" applyAlignment="1">
      <alignment horizontal="right" wrapText="1"/>
    </xf>
    <xf numFmtId="0" fontId="7" fillId="0" borderId="0" xfId="0" applyFont="1" applyAlignment="1">
      <alignment horizontal="center"/>
    </xf>
    <xf numFmtId="0" fontId="7" fillId="0" borderId="0" xfId="0" applyFont="1" applyAlignment="1"/>
    <xf numFmtId="0" fontId="7" fillId="0" borderId="0" xfId="0" applyFont="1" applyAlignment="1">
      <alignment horizontal="left" vertical="top"/>
    </xf>
    <xf numFmtId="0" fontId="5" fillId="0" borderId="3" xfId="97" applyBorder="1"/>
    <xf numFmtId="0" fontId="5" fillId="0" borderId="1" xfId="97" applyBorder="1"/>
    <xf numFmtId="0" fontId="5" fillId="0" borderId="3" xfId="97" applyFont="1" applyBorder="1" applyAlignment="1">
      <alignment horizontal="center"/>
    </xf>
    <xf numFmtId="0" fontId="5" fillId="0" borderId="0" xfId="97" applyBorder="1"/>
    <xf numFmtId="0" fontId="7" fillId="0" borderId="0" xfId="97" applyFont="1" applyBorder="1" applyAlignment="1">
      <alignment horizontal="center" vertical="top" wrapText="1"/>
    </xf>
    <xf numFmtId="0" fontId="5" fillId="0" borderId="0" xfId="97"/>
    <xf numFmtId="0" fontId="7" fillId="0" borderId="0" xfId="97" applyFont="1" applyAlignment="1">
      <alignment horizontal="right" wrapText="1"/>
    </xf>
    <xf numFmtId="0" fontId="7" fillId="28" borderId="0" xfId="97" applyFont="1" applyFill="1" applyAlignment="1">
      <alignment horizontal="right" wrapText="1"/>
    </xf>
    <xf numFmtId="0" fontId="9" fillId="0" borderId="0" xfId="97" applyFont="1" applyFill="1" applyAlignment="1">
      <alignment horizontal="right" wrapText="1"/>
    </xf>
    <xf numFmtId="0" fontId="7" fillId="0" borderId="0" xfId="97" applyFont="1" applyBorder="1" applyAlignment="1">
      <alignment horizontal="right" wrapText="1"/>
    </xf>
    <xf numFmtId="0" fontId="7" fillId="2" borderId="0" xfId="97" applyFont="1" applyFill="1" applyAlignment="1">
      <alignment horizontal="right" vertical="top" wrapText="1"/>
    </xf>
    <xf numFmtId="0" fontId="7" fillId="2" borderId="0" xfId="97" applyFont="1" applyFill="1" applyAlignment="1">
      <alignment horizontal="right"/>
    </xf>
    <xf numFmtId="0" fontId="7" fillId="0" borderId="0" xfId="97" applyFont="1" applyFill="1" applyAlignment="1">
      <alignment horizontal="right"/>
    </xf>
    <xf numFmtId="0" fontId="7" fillId="0" borderId="0" xfId="97" applyFont="1" applyAlignment="1">
      <alignment horizontal="right"/>
    </xf>
    <xf numFmtId="0" fontId="10" fillId="0" borderId="0" xfId="97" applyFont="1"/>
    <xf numFmtId="0" fontId="10" fillId="2" borderId="0" xfId="97" applyFont="1" applyFill="1"/>
    <xf numFmtId="0" fontId="7" fillId="0" borderId="0" xfId="97" applyFont="1"/>
    <xf numFmtId="41" fontId="7" fillId="0" borderId="0" xfId="2" applyFont="1" applyFill="1" applyAlignment="1">
      <alignment horizontal="right" wrapText="1"/>
    </xf>
    <xf numFmtId="41" fontId="7" fillId="2" borderId="0" xfId="2" applyFont="1" applyFill="1" applyAlignment="1">
      <alignment horizontal="right" wrapText="1"/>
    </xf>
    <xf numFmtId="0" fontId="6" fillId="0" borderId="0" xfId="97" applyFont="1"/>
    <xf numFmtId="41" fontId="6" fillId="0" borderId="0" xfId="2" applyFont="1" applyFill="1" applyAlignment="1">
      <alignment horizontal="right" wrapText="1"/>
    </xf>
    <xf numFmtId="41" fontId="6" fillId="2" borderId="0" xfId="2" applyFont="1" applyFill="1" applyAlignment="1">
      <alignment horizontal="right" wrapText="1"/>
    </xf>
    <xf numFmtId="0" fontId="6" fillId="0" borderId="3" xfId="97" applyFont="1" applyBorder="1"/>
    <xf numFmtId="41" fontId="6" fillId="0" borderId="3" xfId="2" applyFont="1" applyFill="1" applyBorder="1" applyAlignment="1">
      <alignment horizontal="right" wrapText="1"/>
    </xf>
    <xf numFmtId="41" fontId="6" fillId="2" borderId="3" xfId="2" applyFont="1" applyFill="1" applyBorder="1" applyAlignment="1">
      <alignment horizontal="right" wrapText="1"/>
    </xf>
    <xf numFmtId="0" fontId="5" fillId="0" borderId="0" xfId="97" applyFill="1"/>
    <xf numFmtId="0" fontId="5" fillId="2" borderId="0" xfId="97" applyFill="1" applyAlignment="1">
      <alignment horizontal="right"/>
    </xf>
    <xf numFmtId="0" fontId="5" fillId="0" borderId="0" xfId="97" applyFill="1" applyAlignment="1">
      <alignment horizontal="right"/>
    </xf>
    <xf numFmtId="0" fontId="5" fillId="0" borderId="0" xfId="97" applyAlignment="1">
      <alignment horizontal="right"/>
    </xf>
    <xf numFmtId="172" fontId="7" fillId="0" borderId="0" xfId="2" applyNumberFormat="1" applyFont="1" applyFill="1" applyAlignment="1">
      <alignment horizontal="right" wrapText="1"/>
    </xf>
    <xf numFmtId="0" fontId="6" fillId="0" borderId="0" xfId="97" applyFont="1" applyBorder="1"/>
    <xf numFmtId="41" fontId="6" fillId="0" borderId="0" xfId="2" applyFont="1" applyFill="1" applyBorder="1" applyAlignment="1">
      <alignment horizontal="right" wrapText="1"/>
    </xf>
    <xf numFmtId="41" fontId="6" fillId="2" borderId="0" xfId="2" applyFont="1" applyFill="1" applyBorder="1" applyAlignment="1">
      <alignment horizontal="right" wrapText="1"/>
    </xf>
    <xf numFmtId="0" fontId="5" fillId="0" borderId="0" xfId="97" applyFill="1" applyBorder="1"/>
    <xf numFmtId="0" fontId="7" fillId="0" borderId="0" xfId="97" applyFont="1" applyBorder="1"/>
    <xf numFmtId="41" fontId="7" fillId="0" borderId="0" xfId="2" applyFont="1" applyFill="1" applyBorder="1" applyAlignment="1">
      <alignment horizontal="right" wrapText="1"/>
    </xf>
    <xf numFmtId="0" fontId="5" fillId="0" borderId="0" xfId="97" applyFont="1"/>
    <xf numFmtId="0" fontId="23" fillId="0" borderId="0" xfId="0" applyFont="1" applyAlignment="1">
      <alignment horizontal="justify" vertical="center"/>
    </xf>
    <xf numFmtId="0" fontId="16" fillId="0" borderId="0" xfId="98" applyFill="1"/>
    <xf numFmtId="0" fontId="16" fillId="0" borderId="0" xfId="98"/>
    <xf numFmtId="0" fontId="16" fillId="0" borderId="3" xfId="98" applyBorder="1"/>
    <xf numFmtId="0" fontId="16" fillId="0" borderId="3" xfId="98" applyFill="1" applyBorder="1"/>
    <xf numFmtId="0" fontId="7" fillId="0" borderId="1" xfId="98" applyFont="1" applyBorder="1" applyAlignment="1"/>
    <xf numFmtId="0" fontId="7" fillId="0" borderId="0" xfId="98" applyFont="1" applyAlignment="1"/>
    <xf numFmtId="0" fontId="7" fillId="0" borderId="0" xfId="98" applyFont="1" applyAlignment="1">
      <alignment horizontal="right" wrapText="1"/>
    </xf>
    <xf numFmtId="0" fontId="7" fillId="28" borderId="0" xfId="98" applyFont="1" applyFill="1" applyAlignment="1">
      <alignment horizontal="right" wrapText="1"/>
    </xf>
    <xf numFmtId="0" fontId="7" fillId="0" borderId="0" xfId="5" applyFont="1" applyFill="1" applyAlignment="1">
      <alignment horizontal="right" wrapText="1"/>
    </xf>
    <xf numFmtId="0" fontId="7" fillId="0" borderId="0" xfId="5" applyFont="1" applyFill="1" applyAlignment="1">
      <alignment horizontal="right"/>
    </xf>
    <xf numFmtId="0" fontId="7" fillId="0" borderId="0" xfId="98" applyFont="1" applyFill="1" applyAlignment="1">
      <alignment horizontal="right"/>
    </xf>
    <xf numFmtId="0" fontId="7" fillId="28" borderId="0" xfId="98" applyFont="1" applyFill="1" applyAlignment="1">
      <alignment horizontal="right"/>
    </xf>
    <xf numFmtId="0" fontId="7" fillId="0" borderId="0" xfId="98" applyFont="1" applyFill="1" applyAlignment="1">
      <alignment horizontal="right" indent="1"/>
    </xf>
    <xf numFmtId="0" fontId="7" fillId="0" borderId="0" xfId="98" applyFont="1" applyAlignment="1">
      <alignment horizontal="right"/>
    </xf>
    <xf numFmtId="0" fontId="7" fillId="28" borderId="0" xfId="98" applyFont="1" applyFill="1" applyAlignment="1"/>
    <xf numFmtId="0" fontId="6" fillId="0" borderId="0" xfId="98" applyFont="1" applyFill="1"/>
    <xf numFmtId="0" fontId="6" fillId="28" borderId="0" xfId="98" applyFont="1" applyFill="1"/>
    <xf numFmtId="0" fontId="7" fillId="0" borderId="0" xfId="98" applyFont="1" applyFill="1"/>
    <xf numFmtId="0" fontId="10" fillId="0" borderId="0" xfId="98" applyFont="1" applyFill="1" applyAlignment="1">
      <alignment horizontal="left" indent="2"/>
    </xf>
    <xf numFmtId="165" fontId="10" fillId="0" borderId="0" xfId="98" applyNumberFormat="1" applyFont="1" applyFill="1"/>
    <xf numFmtId="165" fontId="10" fillId="28" borderId="0" xfId="98" applyNumberFormat="1" applyFont="1" applyFill="1"/>
    <xf numFmtId="165" fontId="10" fillId="0" borderId="0" xfId="98" applyNumberFormat="1" applyFont="1"/>
    <xf numFmtId="165" fontId="7" fillId="0" borderId="0" xfId="98" applyNumberFormat="1" applyFont="1" applyFill="1"/>
    <xf numFmtId="165" fontId="7" fillId="28" borderId="0" xfId="98" applyNumberFormat="1" applyFont="1" applyFill="1"/>
    <xf numFmtId="165" fontId="7" fillId="0" borderId="0" xfId="98" applyNumberFormat="1" applyFont="1"/>
    <xf numFmtId="0" fontId="7" fillId="0" borderId="0" xfId="98" applyFont="1" applyFill="1" applyAlignment="1">
      <alignment horizontal="left" indent="2"/>
    </xf>
    <xf numFmtId="165" fontId="6" fillId="0" borderId="0" xfId="98" applyNumberFormat="1" applyFont="1" applyFill="1"/>
    <xf numFmtId="165" fontId="6" fillId="28" borderId="0" xfId="98" applyNumberFormat="1" applyFont="1" applyFill="1"/>
    <xf numFmtId="165" fontId="6" fillId="0" borderId="0" xfId="98" applyNumberFormat="1" applyFont="1"/>
    <xf numFmtId="0" fontId="10" fillId="0" borderId="0" xfId="98" applyFont="1" applyFill="1"/>
    <xf numFmtId="0" fontId="7" fillId="0" borderId="0" xfId="98" applyFont="1" applyFill="1" applyAlignment="1">
      <alignment horizontal="left" wrapText="1" indent="2"/>
    </xf>
    <xf numFmtId="0" fontId="48" fillId="0" borderId="0" xfId="98" applyFont="1"/>
    <xf numFmtId="165" fontId="7" fillId="0" borderId="0" xfId="98" applyNumberFormat="1" applyFont="1" applyFill="1" applyAlignment="1">
      <alignment horizontal="right"/>
    </xf>
    <xf numFmtId="0" fontId="10" fillId="28" borderId="0" xfId="98" applyFont="1" applyFill="1"/>
    <xf numFmtId="0" fontId="16" fillId="0" borderId="0" xfId="98" applyAlignment="1">
      <alignment horizontal="right"/>
    </xf>
    <xf numFmtId="0" fontId="16" fillId="0" borderId="0" xfId="98" applyFill="1" applyAlignment="1">
      <alignment horizontal="right"/>
    </xf>
    <xf numFmtId="0" fontId="5" fillId="0" borderId="0" xfId="99"/>
    <xf numFmtId="0" fontId="5" fillId="0" borderId="3" xfId="99" applyBorder="1" applyAlignment="1"/>
    <xf numFmtId="0" fontId="5" fillId="0" borderId="3" xfId="99" applyBorder="1"/>
    <xf numFmtId="0" fontId="5" fillId="0" borderId="3" xfId="99" applyFill="1" applyBorder="1"/>
    <xf numFmtId="0" fontId="17" fillId="0" borderId="1" xfId="99" applyFont="1" applyBorder="1" applyAlignment="1"/>
    <xf numFmtId="164" fontId="7" fillId="0" borderId="1" xfId="47" applyNumberFormat="1" applyFont="1" applyBorder="1" applyAlignment="1">
      <alignment horizontal="right"/>
    </xf>
    <xf numFmtId="0" fontId="17" fillId="0" borderId="0" xfId="99" applyFont="1" applyAlignment="1"/>
    <xf numFmtId="0" fontId="7" fillId="28" borderId="0" xfId="5" applyFont="1" applyFill="1" applyAlignment="1">
      <alignment horizontal="right" wrapText="1"/>
    </xf>
    <xf numFmtId="0" fontId="6" fillId="0" borderId="0" xfId="99" applyFont="1" applyFill="1"/>
    <xf numFmtId="0" fontId="6" fillId="28" borderId="0" xfId="99" applyFont="1" applyFill="1"/>
    <xf numFmtId="0" fontId="7" fillId="0" borderId="0" xfId="99" applyFont="1" applyAlignment="1">
      <alignment horizontal="right"/>
    </xf>
    <xf numFmtId="0" fontId="7" fillId="0" borderId="0" xfId="99" applyFont="1" applyFill="1"/>
    <xf numFmtId="0" fontId="7" fillId="28" borderId="0" xfId="99" applyFont="1" applyFill="1"/>
    <xf numFmtId="165" fontId="7" fillId="0" borderId="0" xfId="99" applyNumberFormat="1" applyFont="1" applyFill="1" applyAlignment="1">
      <alignment horizontal="right"/>
    </xf>
    <xf numFmtId="0" fontId="10" fillId="0" borderId="0" xfId="99" applyFont="1" applyFill="1" applyAlignment="1">
      <alignment horizontal="left" indent="2"/>
    </xf>
    <xf numFmtId="165" fontId="10" fillId="0" borderId="0" xfId="100" applyNumberFormat="1" applyFont="1" applyFill="1" applyAlignment="1">
      <alignment horizontal="right"/>
    </xf>
    <xf numFmtId="165" fontId="10" fillId="28" borderId="0" xfId="100" applyNumberFormat="1" applyFont="1" applyFill="1" applyAlignment="1">
      <alignment horizontal="right"/>
    </xf>
    <xf numFmtId="165" fontId="10" fillId="0" borderId="0" xfId="99" applyNumberFormat="1" applyFont="1"/>
    <xf numFmtId="165" fontId="7" fillId="0" borderId="0" xfId="100" applyNumberFormat="1" applyFont="1" applyFill="1" applyAlignment="1">
      <alignment horizontal="right"/>
    </xf>
    <xf numFmtId="165" fontId="7" fillId="28" borderId="0" xfId="100" applyNumberFormat="1" applyFont="1" applyFill="1" applyAlignment="1">
      <alignment horizontal="right"/>
    </xf>
    <xf numFmtId="165" fontId="7" fillId="0" borderId="0" xfId="99" applyNumberFormat="1" applyFont="1"/>
    <xf numFmtId="0" fontId="7" fillId="0" borderId="0" xfId="99" applyFont="1" applyFill="1" applyAlignment="1">
      <alignment horizontal="left" indent="2"/>
    </xf>
    <xf numFmtId="0" fontId="7" fillId="0" borderId="0" xfId="101" applyFont="1" applyFill="1" applyAlignment="1">
      <alignment horizontal="left" indent="2"/>
    </xf>
    <xf numFmtId="0" fontId="12" fillId="0" borderId="0" xfId="99" applyFont="1"/>
    <xf numFmtId="165" fontId="6" fillId="0" borderId="0" xfId="100" applyNumberFormat="1" applyFont="1" applyFill="1" applyAlignment="1">
      <alignment horizontal="right"/>
    </xf>
    <xf numFmtId="165" fontId="6" fillId="28" borderId="0" xfId="100" applyNumberFormat="1" applyFont="1" applyFill="1" applyAlignment="1">
      <alignment horizontal="right"/>
    </xf>
    <xf numFmtId="0" fontId="10" fillId="0" borderId="0" xfId="99" applyFont="1" applyFill="1"/>
    <xf numFmtId="0" fontId="5" fillId="0" borderId="0" xfId="99" applyFont="1"/>
    <xf numFmtId="0" fontId="5" fillId="0" borderId="0" xfId="99" applyFill="1"/>
    <xf numFmtId="0" fontId="10" fillId="28" borderId="0" xfId="99" applyFont="1" applyFill="1"/>
    <xf numFmtId="165" fontId="5" fillId="0" borderId="0" xfId="99" applyNumberFormat="1"/>
    <xf numFmtId="0" fontId="5" fillId="28" borderId="0" xfId="99" applyFill="1"/>
    <xf numFmtId="0" fontId="7" fillId="0" borderId="0" xfId="98" applyFont="1"/>
    <xf numFmtId="0" fontId="7" fillId="0" borderId="3" xfId="98" applyFont="1" applyBorder="1"/>
    <xf numFmtId="0" fontId="7" fillId="0" borderId="3" xfId="0" applyFont="1" applyBorder="1" applyAlignment="1"/>
    <xf numFmtId="0" fontId="7" fillId="0" borderId="3" xfId="0" applyFont="1" applyBorder="1"/>
    <xf numFmtId="167" fontId="0" fillId="0" borderId="3" xfId="0" applyNumberFormat="1" applyBorder="1"/>
    <xf numFmtId="0" fontId="7" fillId="0" borderId="3" xfId="0" applyFont="1" applyBorder="1" applyAlignment="1">
      <alignment horizontal="justify" vertical="center"/>
    </xf>
    <xf numFmtId="166" fontId="7" fillId="0" borderId="3" xfId="8" applyNumberFormat="1" applyFont="1" applyBorder="1"/>
    <xf numFmtId="0" fontId="7" fillId="0" borderId="3" xfId="0" applyFont="1" applyBorder="1" applyAlignment="1">
      <alignment horizontal="right"/>
    </xf>
    <xf numFmtId="1" fontId="7" fillId="0" borderId="3" xfId="0" applyNumberFormat="1" applyFont="1" applyBorder="1" applyAlignment="1">
      <alignment horizontal="right"/>
    </xf>
    <xf numFmtId="1" fontId="7" fillId="0" borderId="3" xfId="0" applyNumberFormat="1" applyFont="1" applyFill="1" applyBorder="1" applyAlignment="1">
      <alignment horizontal="right"/>
    </xf>
    <xf numFmtId="0" fontId="7" fillId="0" borderId="3" xfId="0" applyFont="1" applyFill="1" applyBorder="1" applyAlignment="1">
      <alignment horizontal="right"/>
    </xf>
    <xf numFmtId="0" fontId="0" fillId="0" borderId="0" xfId="0" applyFont="1"/>
    <xf numFmtId="0" fontId="5" fillId="0" borderId="0" xfId="57" applyFont="1"/>
    <xf numFmtId="174" fontId="7" fillId="0" borderId="0" xfId="0" applyNumberFormat="1" applyFont="1" applyFill="1" applyBorder="1"/>
    <xf numFmtId="0" fontId="52" fillId="0" borderId="0" xfId="0" applyFont="1"/>
    <xf numFmtId="0" fontId="53" fillId="0" borderId="0" xfId="0" applyFont="1"/>
    <xf numFmtId="0" fontId="53" fillId="0" borderId="0" xfId="103" applyFont="1" applyFill="1" applyAlignment="1">
      <alignment horizontal="right" wrapText="1"/>
    </xf>
    <xf numFmtId="0" fontId="53" fillId="0" borderId="0" xfId="103" applyFont="1" applyFill="1"/>
    <xf numFmtId="0" fontId="53" fillId="0" borderId="0" xfId="103" applyFont="1" applyFill="1" applyAlignment="1">
      <alignment horizontal="right"/>
    </xf>
    <xf numFmtId="0" fontId="7" fillId="0" borderId="0" xfId="57" applyFont="1"/>
    <xf numFmtId="168" fontId="7" fillId="0" borderId="0" xfId="1" applyNumberFormat="1" applyFont="1" applyFill="1" applyAlignment="1"/>
    <xf numFmtId="0" fontId="53" fillId="0" borderId="0" xfId="103" applyFont="1" applyFill="1" applyAlignment="1">
      <alignment horizontal="center"/>
    </xf>
    <xf numFmtId="173" fontId="7" fillId="0" borderId="0" xfId="0" applyNumberFormat="1" applyFont="1" applyFill="1"/>
    <xf numFmtId="173" fontId="7" fillId="0" borderId="0" xfId="0" applyNumberFormat="1" applyFont="1"/>
    <xf numFmtId="0" fontId="6" fillId="0" borderId="0" xfId="104" applyFont="1"/>
    <xf numFmtId="0" fontId="5" fillId="0" borderId="0" xfId="104"/>
    <xf numFmtId="0" fontId="6" fillId="0" borderId="0" xfId="104" applyFont="1" applyAlignment="1">
      <alignment horizontal="right" wrapText="1"/>
    </xf>
    <xf numFmtId="14" fontId="17" fillId="0" borderId="0" xfId="93" applyNumberFormat="1" applyFont="1"/>
    <xf numFmtId="14" fontId="17" fillId="0" borderId="0" xfId="93" applyNumberFormat="1" applyFont="1" applyBorder="1"/>
    <xf numFmtId="0" fontId="7" fillId="0" borderId="0" xfId="104" applyFont="1"/>
    <xf numFmtId="0" fontId="6" fillId="0" borderId="0" xfId="104" applyFont="1" applyBorder="1" applyAlignment="1">
      <alignment horizontal="center"/>
    </xf>
    <xf numFmtId="17" fontId="7" fillId="0" borderId="0" xfId="0" applyNumberFormat="1" applyFont="1"/>
    <xf numFmtId="0" fontId="53" fillId="0" borderId="0" xfId="61" applyFont="1" applyAlignment="1">
      <alignment horizontal="left" indent="1"/>
    </xf>
    <xf numFmtId="168" fontId="53" fillId="0" borderId="0" xfId="1" applyNumberFormat="1" applyFont="1" applyFill="1"/>
    <xf numFmtId="168" fontId="7" fillId="0" borderId="0" xfId="1" applyNumberFormat="1" applyFont="1" applyFill="1"/>
    <xf numFmtId="0" fontId="7" fillId="0" borderId="0" xfId="61" applyFont="1" applyAlignment="1">
      <alignment horizontal="left" indent="1"/>
    </xf>
    <xf numFmtId="174" fontId="7" fillId="0" borderId="0" xfId="0" applyNumberFormat="1" applyFont="1" applyFill="1"/>
    <xf numFmtId="1" fontId="7" fillId="0" borderId="0" xfId="0" applyNumberFormat="1" applyFont="1" applyFill="1"/>
    <xf numFmtId="0" fontId="13" fillId="0" borderId="0" xfId="57" applyFont="1" applyAlignment="1">
      <alignment horizontal="center"/>
    </xf>
    <xf numFmtId="0" fontId="7" fillId="0" borderId="0" xfId="57" applyFont="1" applyAlignment="1"/>
    <xf numFmtId="0" fontId="7" fillId="0" borderId="0" xfId="57" applyFont="1" applyFill="1"/>
    <xf numFmtId="0" fontId="7" fillId="0" borderId="1" xfId="57" applyFont="1" applyFill="1" applyBorder="1" applyAlignment="1">
      <alignment horizontal="right" vertical="top" wrapText="1"/>
    </xf>
    <xf numFmtId="0" fontId="7" fillId="0" borderId="0" xfId="57" applyFont="1" applyFill="1" applyBorder="1" applyAlignment="1">
      <alignment horizontal="right" vertical="top" wrapText="1"/>
    </xf>
    <xf numFmtId="0" fontId="7" fillId="28" borderId="0" xfId="57" applyFont="1" applyFill="1" applyAlignment="1">
      <alignment horizontal="right" vertical="top" wrapText="1"/>
    </xf>
    <xf numFmtId="0" fontId="7" fillId="0" borderId="0" xfId="57" applyFont="1" applyFill="1" applyAlignment="1">
      <alignment horizontal="right" vertical="top" wrapText="1"/>
    </xf>
    <xf numFmtId="0" fontId="6" fillId="0" borderId="0" xfId="57" applyFont="1" applyAlignment="1"/>
    <xf numFmtId="0" fontId="7" fillId="28" borderId="0" xfId="57" applyFont="1" applyFill="1" applyAlignment="1">
      <alignment horizontal="right" wrapText="1"/>
    </xf>
    <xf numFmtId="0" fontId="7" fillId="0" borderId="0" xfId="57" applyFont="1" applyFill="1" applyAlignment="1">
      <alignment horizontal="right" wrapText="1"/>
    </xf>
    <xf numFmtId="165" fontId="7" fillId="28" borderId="0" xfId="57" quotePrefix="1" applyNumberFormat="1" applyFont="1" applyFill="1" applyAlignment="1">
      <alignment horizontal="right"/>
    </xf>
    <xf numFmtId="3" fontId="7" fillId="0" borderId="0" xfId="57" applyNumberFormat="1" applyFont="1" applyFill="1" applyAlignment="1">
      <alignment horizontal="right" wrapText="1"/>
    </xf>
    <xf numFmtId="165" fontId="7" fillId="28" borderId="0" xfId="57" applyNumberFormat="1" applyFont="1" applyFill="1"/>
    <xf numFmtId="165" fontId="6" fillId="28" borderId="0" xfId="57" applyNumberFormat="1" applyFont="1" applyFill="1"/>
    <xf numFmtId="3" fontId="6" fillId="0" borderId="0" xfId="57" applyNumberFormat="1" applyFont="1" applyFill="1" applyAlignment="1">
      <alignment horizontal="right" wrapText="1"/>
    </xf>
    <xf numFmtId="0" fontId="7" fillId="0" borderId="0" xfId="57" applyFont="1" applyFill="1" applyAlignment="1"/>
    <xf numFmtId="0" fontId="10" fillId="0" borderId="0" xfId="57" applyFont="1" applyFill="1" applyAlignment="1"/>
    <xf numFmtId="3" fontId="10" fillId="0" borderId="0" xfId="57" applyNumberFormat="1" applyFont="1" applyFill="1" applyAlignment="1">
      <alignment horizontal="right" wrapText="1"/>
    </xf>
    <xf numFmtId="0" fontId="10" fillId="0" borderId="0" xfId="57" applyFont="1" applyAlignment="1"/>
    <xf numFmtId="165" fontId="10" fillId="0" borderId="0" xfId="57" applyNumberFormat="1" applyFont="1" applyFill="1"/>
    <xf numFmtId="3" fontId="5" fillId="0" borderId="0" xfId="57" applyNumberFormat="1" applyFont="1" applyFill="1"/>
    <xf numFmtId="0" fontId="7" fillId="0" borderId="3" xfId="57" applyFont="1" applyBorder="1" applyAlignment="1">
      <alignment horizontal="justify" vertical="center"/>
    </xf>
    <xf numFmtId="0" fontId="7" fillId="0" borderId="3" xfId="105" applyFont="1" applyBorder="1"/>
    <xf numFmtId="0" fontId="5" fillId="0" borderId="0" xfId="105" applyFont="1" applyAlignment="1"/>
    <xf numFmtId="0" fontId="7" fillId="0" borderId="0" xfId="105" applyFont="1"/>
    <xf numFmtId="0" fontId="13" fillId="0" borderId="0" xfId="105" applyFont="1" applyAlignment="1">
      <alignment horizontal="center"/>
    </xf>
    <xf numFmtId="0" fontId="7" fillId="0" borderId="0" xfId="105" applyFont="1" applyAlignment="1"/>
    <xf numFmtId="0" fontId="7" fillId="28" borderId="1" xfId="105" applyFont="1" applyFill="1" applyBorder="1" applyAlignment="1">
      <alignment horizontal="right" wrapText="1"/>
    </xf>
    <xf numFmtId="0" fontId="7" fillId="0" borderId="1" xfId="105" applyFont="1" applyFill="1" applyBorder="1" applyAlignment="1">
      <alignment horizontal="right" vertical="top" wrapText="1"/>
    </xf>
    <xf numFmtId="0" fontId="7" fillId="0" borderId="1" xfId="105" applyFont="1" applyBorder="1" applyAlignment="1">
      <alignment horizontal="right"/>
    </xf>
    <xf numFmtId="0" fontId="7" fillId="0" borderId="0" xfId="105" applyFont="1" applyBorder="1" applyAlignment="1">
      <alignment horizontal="right"/>
    </xf>
    <xf numFmtId="0" fontId="7" fillId="28" borderId="0" xfId="105" applyFont="1" applyFill="1" applyAlignment="1">
      <alignment horizontal="right" wrapText="1"/>
    </xf>
    <xf numFmtId="0" fontId="7" fillId="0" borderId="0" xfId="105" applyFont="1" applyFill="1" applyAlignment="1">
      <alignment horizontal="right" vertical="top" wrapText="1"/>
    </xf>
    <xf numFmtId="0" fontId="6" fillId="0" borderId="0" xfId="105" applyFont="1" applyAlignment="1">
      <alignment horizontal="left"/>
    </xf>
    <xf numFmtId="0" fontId="7" fillId="0" borderId="0" xfId="105" applyFont="1" applyFill="1" applyAlignment="1">
      <alignment horizontal="right" wrapText="1"/>
    </xf>
    <xf numFmtId="0" fontId="10" fillId="0" borderId="0" xfId="105" applyFont="1" applyAlignment="1">
      <alignment horizontal="left"/>
    </xf>
    <xf numFmtId="0" fontId="7" fillId="0" borderId="0" xfId="105" applyFont="1" applyAlignment="1">
      <alignment horizontal="left" indent="1"/>
    </xf>
    <xf numFmtId="165" fontId="7" fillId="28" borderId="0" xfId="105" applyNumberFormat="1" applyFont="1" applyFill="1"/>
    <xf numFmtId="3" fontId="7" fillId="0" borderId="0" xfId="105" applyNumberFormat="1" applyFont="1" applyFill="1" applyAlignment="1">
      <alignment horizontal="right" wrapText="1"/>
    </xf>
    <xf numFmtId="165" fontId="7" fillId="0" borderId="0" xfId="105" applyNumberFormat="1" applyFont="1" applyAlignment="1">
      <alignment horizontal="right"/>
    </xf>
    <xf numFmtId="0" fontId="7" fillId="0" borderId="0" xfId="105" applyFont="1" applyFill="1" applyAlignment="1">
      <alignment horizontal="left" indent="1"/>
    </xf>
    <xf numFmtId="165" fontId="10" fillId="28" borderId="0" xfId="105" applyNumberFormat="1" applyFont="1" applyFill="1"/>
    <xf numFmtId="3" fontId="10" fillId="0" borderId="0" xfId="105" applyNumberFormat="1" applyFont="1" applyFill="1" applyAlignment="1">
      <alignment horizontal="right" wrapText="1"/>
    </xf>
    <xf numFmtId="165" fontId="10" fillId="0" borderId="0" xfId="105" applyNumberFormat="1" applyFont="1" applyAlignment="1">
      <alignment horizontal="right"/>
    </xf>
    <xf numFmtId="0" fontId="7" fillId="0" borderId="0" xfId="105" applyFont="1" applyAlignment="1">
      <alignment horizontal="left"/>
    </xf>
    <xf numFmtId="165" fontId="6" fillId="28" borderId="0" xfId="105" applyNumberFormat="1" applyFont="1" applyFill="1"/>
    <xf numFmtId="0" fontId="7" fillId="0" borderId="0" xfId="105" applyFont="1" applyAlignment="1">
      <alignment horizontal="left" indent="2"/>
    </xf>
    <xf numFmtId="165" fontId="7" fillId="28" borderId="0" xfId="105" quotePrefix="1" applyNumberFormat="1" applyFont="1" applyFill="1" applyAlignment="1">
      <alignment horizontal="right"/>
    </xf>
    <xf numFmtId="2" fontId="7" fillId="0" borderId="0" xfId="105" applyNumberFormat="1" applyFont="1" applyAlignment="1">
      <alignment horizontal="left" indent="1"/>
    </xf>
    <xf numFmtId="3" fontId="6" fillId="0" borderId="0" xfId="105" applyNumberFormat="1" applyFont="1" applyFill="1" applyAlignment="1">
      <alignment horizontal="right" wrapText="1"/>
    </xf>
    <xf numFmtId="165" fontId="6" fillId="0" borderId="0" xfId="105" applyNumberFormat="1" applyFont="1" applyAlignment="1">
      <alignment horizontal="right"/>
    </xf>
    <xf numFmtId="165" fontId="7" fillId="28" borderId="0" xfId="105" applyNumberFormat="1" applyFont="1" applyFill="1" applyAlignment="1">
      <alignment horizontal="right"/>
    </xf>
    <xf numFmtId="0" fontId="7" fillId="0" borderId="0" xfId="105" applyFont="1" applyFill="1"/>
    <xf numFmtId="0" fontId="7" fillId="0" borderId="3" xfId="105" applyFont="1" applyBorder="1" applyAlignment="1">
      <alignment horizontal="justify" vertical="center"/>
    </xf>
    <xf numFmtId="0" fontId="7" fillId="28" borderId="1" xfId="105" applyFont="1" applyFill="1" applyBorder="1" applyAlignment="1">
      <alignment horizontal="right" vertical="top" wrapText="1"/>
    </xf>
    <xf numFmtId="0" fontId="7" fillId="28" borderId="0" xfId="105" applyFont="1" applyFill="1" applyAlignment="1">
      <alignment horizontal="right" vertical="top" wrapText="1"/>
    </xf>
    <xf numFmtId="0" fontId="7" fillId="0" borderId="0" xfId="105" applyFont="1" applyFill="1" applyAlignment="1"/>
    <xf numFmtId="3" fontId="7" fillId="0" borderId="0" xfId="105" applyNumberFormat="1" applyFont="1" applyFill="1" applyAlignment="1">
      <alignment horizontal="right" vertical="top" wrapText="1"/>
    </xf>
    <xf numFmtId="0" fontId="6" fillId="0" borderId="0" xfId="105" applyFont="1" applyAlignment="1"/>
    <xf numFmtId="3" fontId="6" fillId="28" borderId="0" xfId="105" applyNumberFormat="1" applyFont="1" applyFill="1" applyAlignment="1">
      <alignment horizontal="right" vertical="top" wrapText="1"/>
    </xf>
    <xf numFmtId="3" fontId="6" fillId="0" borderId="0" xfId="105" applyNumberFormat="1" applyFont="1" applyFill="1" applyAlignment="1">
      <alignment horizontal="right" vertical="top" wrapText="1"/>
    </xf>
    <xf numFmtId="165" fontId="7" fillId="0" borderId="3" xfId="105" applyNumberFormat="1" applyFont="1" applyBorder="1"/>
    <xf numFmtId="3" fontId="7" fillId="0" borderId="0" xfId="105" applyNumberFormat="1" applyFont="1"/>
    <xf numFmtId="175" fontId="7" fillId="28" borderId="1" xfId="105" applyNumberFormat="1" applyFont="1" applyFill="1" applyBorder="1" applyAlignment="1">
      <alignment horizontal="right"/>
    </xf>
    <xf numFmtId="176" fontId="7" fillId="28" borderId="0" xfId="105" applyNumberFormat="1" applyFont="1" applyFill="1" applyAlignment="1">
      <alignment horizontal="right"/>
    </xf>
    <xf numFmtId="176" fontId="6" fillId="28" borderId="0" xfId="105" applyNumberFormat="1" applyFont="1" applyFill="1" applyAlignment="1">
      <alignment horizontal="right"/>
    </xf>
    <xf numFmtId="173" fontId="6" fillId="0" borderId="0" xfId="105" applyNumberFormat="1" applyFont="1" applyFill="1" applyAlignment="1">
      <alignment horizontal="right"/>
    </xf>
    <xf numFmtId="176" fontId="6" fillId="0" borderId="0" xfId="105" applyNumberFormat="1" applyFont="1"/>
    <xf numFmtId="165" fontId="7" fillId="28" borderId="0" xfId="105" applyNumberFormat="1" applyFont="1" applyFill="1" applyAlignment="1"/>
    <xf numFmtId="173" fontId="7" fillId="0" borderId="0" xfId="105" applyNumberFormat="1" applyFont="1" applyFill="1" applyAlignment="1">
      <alignment horizontal="right" vertical="top" wrapText="1"/>
    </xf>
    <xf numFmtId="0" fontId="10" fillId="0" borderId="0" xfId="105" applyFont="1" applyAlignment="1"/>
    <xf numFmtId="176" fontId="10" fillId="28" borderId="0" xfId="105" applyNumberFormat="1" applyFont="1" applyFill="1" applyAlignment="1">
      <alignment horizontal="right"/>
    </xf>
    <xf numFmtId="173" fontId="10" fillId="0" borderId="0" xfId="105" applyNumberFormat="1" applyFont="1" applyFill="1" applyAlignment="1">
      <alignment horizontal="right"/>
    </xf>
    <xf numFmtId="176" fontId="7" fillId="0" borderId="0" xfId="105" applyNumberFormat="1" applyFont="1"/>
    <xf numFmtId="0" fontId="7" fillId="0" borderId="0" xfId="105" quotePrefix="1" applyFont="1" applyFill="1" applyAlignment="1">
      <alignment horizontal="left" indent="1"/>
    </xf>
    <xf numFmtId="1" fontId="7" fillId="0" borderId="0" xfId="105" applyNumberFormat="1" applyFont="1" applyFill="1" applyAlignment="1">
      <alignment horizontal="right" vertical="top" wrapText="1"/>
    </xf>
    <xf numFmtId="176" fontId="7" fillId="28" borderId="0" xfId="105" quotePrefix="1" applyNumberFormat="1" applyFont="1" applyFill="1" applyAlignment="1">
      <alignment horizontal="right"/>
    </xf>
    <xf numFmtId="0" fontId="7" fillId="0" borderId="0" xfId="105" applyNumberFormat="1" applyFont="1" applyFill="1" applyAlignment="1">
      <alignment horizontal="right" vertical="top" wrapText="1"/>
    </xf>
    <xf numFmtId="173" fontId="6" fillId="0" borderId="0" xfId="105" applyNumberFormat="1" applyFont="1" applyFill="1" applyAlignment="1">
      <alignment horizontal="right" vertical="top" wrapText="1"/>
    </xf>
    <xf numFmtId="0" fontId="5" fillId="0" borderId="0" xfId="93"/>
    <xf numFmtId="0" fontId="5" fillId="0" borderId="0" xfId="93" applyFill="1"/>
    <xf numFmtId="0" fontId="5" fillId="28" borderId="0" xfId="93" applyFill="1"/>
    <xf numFmtId="0" fontId="5" fillId="0" borderId="0" xfId="93" applyFont="1" applyFill="1"/>
    <xf numFmtId="0" fontId="5" fillId="0" borderId="0" xfId="93" applyFont="1"/>
    <xf numFmtId="0" fontId="7" fillId="0" borderId="1" xfId="93" applyFont="1" applyFill="1" applyBorder="1"/>
    <xf numFmtId="0" fontId="7" fillId="28" borderId="1" xfId="93" applyFont="1" applyFill="1" applyBorder="1" applyAlignment="1">
      <alignment horizontal="right" wrapText="1"/>
    </xf>
    <xf numFmtId="0" fontId="7" fillId="0" borderId="0" xfId="93" applyFont="1" applyFill="1"/>
    <xf numFmtId="0" fontId="7" fillId="0" borderId="0" xfId="93" applyFont="1" applyAlignment="1">
      <alignment horizontal="right" wrapText="1"/>
    </xf>
    <xf numFmtId="0" fontId="7" fillId="0" borderId="0" xfId="93" applyFont="1" applyFill="1" applyAlignment="1">
      <alignment horizontal="right"/>
    </xf>
    <xf numFmtId="0" fontId="7" fillId="0" borderId="0" xfId="93" applyFont="1" applyFill="1" applyAlignment="1">
      <alignment horizontal="right" wrapText="1"/>
    </xf>
    <xf numFmtId="0" fontId="54" fillId="0" borderId="0" xfId="93" applyFont="1" applyFill="1"/>
    <xf numFmtId="0" fontId="7" fillId="0" borderId="0" xfId="93" applyFont="1" applyAlignment="1">
      <alignment horizontal="right"/>
    </xf>
    <xf numFmtId="0" fontId="7" fillId="28" borderId="0" xfId="93" applyFont="1" applyFill="1" applyAlignment="1">
      <alignment horizontal="right"/>
    </xf>
    <xf numFmtId="0" fontId="10" fillId="0" borderId="0" xfId="93" applyFont="1" applyFill="1"/>
    <xf numFmtId="176" fontId="7" fillId="0" borderId="0" xfId="93" applyNumberFormat="1" applyFont="1" applyFill="1" applyAlignment="1">
      <alignment horizontal="right"/>
    </xf>
    <xf numFmtId="177" fontId="7" fillId="28" borderId="0" xfId="93" applyNumberFormat="1" applyFont="1" applyFill="1" applyAlignment="1">
      <alignment horizontal="right"/>
    </xf>
    <xf numFmtId="0" fontId="7" fillId="0" borderId="0" xfId="93" applyFont="1" applyFill="1" applyAlignment="1">
      <alignment horizontal="left" indent="1"/>
    </xf>
    <xf numFmtId="176" fontId="7" fillId="28" borderId="0" xfId="93" applyNumberFormat="1" applyFont="1" applyFill="1" applyAlignment="1">
      <alignment horizontal="right"/>
    </xf>
    <xf numFmtId="176" fontId="10" fillId="0" borderId="1" xfId="93" applyNumberFormat="1" applyFont="1" applyFill="1" applyBorder="1" applyAlignment="1">
      <alignment horizontal="right"/>
    </xf>
    <xf numFmtId="176" fontId="54" fillId="0" borderId="1" xfId="93" applyNumberFormat="1" applyFont="1" applyFill="1" applyBorder="1" applyAlignment="1">
      <alignment horizontal="right"/>
    </xf>
    <xf numFmtId="0" fontId="10" fillId="0" borderId="0" xfId="105" applyFont="1" applyFill="1" applyAlignment="1"/>
    <xf numFmtId="165" fontId="10" fillId="0" borderId="0" xfId="105" applyNumberFormat="1" applyFont="1" applyFill="1"/>
    <xf numFmtId="165" fontId="7" fillId="0" borderId="0" xfId="105" quotePrefix="1" applyNumberFormat="1" applyFont="1" applyFill="1" applyAlignment="1">
      <alignment horizontal="right"/>
    </xf>
    <xf numFmtId="165" fontId="7" fillId="0" borderId="0" xfId="105" applyNumberFormat="1" applyFont="1" applyFill="1"/>
    <xf numFmtId="0" fontId="6" fillId="0" borderId="0" xfId="105" applyFont="1" applyAlignment="1">
      <alignment horizontal="center"/>
    </xf>
    <xf numFmtId="0" fontId="6" fillId="0" borderId="0" xfId="105" applyFont="1" applyFill="1" applyAlignment="1"/>
    <xf numFmtId="165" fontId="6" fillId="0" borderId="0" xfId="105" applyNumberFormat="1" applyFont="1" applyFill="1"/>
    <xf numFmtId="0" fontId="7" fillId="0" borderId="3" xfId="105" applyFont="1" applyBorder="1" applyAlignment="1"/>
    <xf numFmtId="0" fontId="55" fillId="0" borderId="0" xfId="105" applyFont="1" applyAlignment="1">
      <alignment horizontal="justify" vertical="center"/>
    </xf>
    <xf numFmtId="0" fontId="10" fillId="0" borderId="0" xfId="105" applyFont="1" applyFill="1" applyAlignment="1">
      <alignment horizontal="right"/>
    </xf>
    <xf numFmtId="0" fontId="7" fillId="0" borderId="0" xfId="105" applyFont="1" applyFill="1" applyBorder="1" applyAlignment="1"/>
    <xf numFmtId="0" fontId="7" fillId="0" borderId="0" xfId="105" applyFont="1" applyFill="1" applyBorder="1"/>
    <xf numFmtId="0" fontId="7" fillId="0" borderId="0" xfId="105" applyFont="1" applyFill="1" applyBorder="1" applyAlignment="1">
      <alignment horizontal="right" vertical="top" wrapText="1"/>
    </xf>
    <xf numFmtId="0" fontId="7" fillId="0" borderId="0" xfId="105" applyFont="1" applyFill="1" applyBorder="1" applyAlignment="1">
      <alignment horizontal="right" wrapText="1"/>
    </xf>
    <xf numFmtId="165" fontId="10" fillId="0" borderId="0" xfId="105" applyNumberFormat="1" applyFont="1" applyFill="1" applyBorder="1"/>
    <xf numFmtId="165" fontId="7" fillId="0" borderId="0" xfId="105" applyNumberFormat="1" applyFont="1" applyFill="1" applyBorder="1"/>
    <xf numFmtId="165" fontId="6" fillId="0" borderId="0" xfId="105" applyNumberFormat="1" applyFont="1" applyFill="1" applyBorder="1"/>
    <xf numFmtId="0" fontId="56" fillId="0" borderId="0" xfId="105" applyFont="1" applyAlignment="1">
      <alignment wrapText="1"/>
    </xf>
    <xf numFmtId="0" fontId="56" fillId="0" borderId="0" xfId="105" applyFont="1"/>
    <xf numFmtId="0" fontId="5" fillId="0" borderId="0" xfId="95" applyFont="1" applyAlignment="1"/>
    <xf numFmtId="0" fontId="7" fillId="0" borderId="0" xfId="95" applyFont="1"/>
    <xf numFmtId="0" fontId="2" fillId="0" borderId="0" xfId="95"/>
    <xf numFmtId="0" fontId="7" fillId="0" borderId="1" xfId="95" applyFont="1" applyFill="1" applyBorder="1" applyAlignment="1">
      <alignment horizontal="right" vertical="top" wrapText="1"/>
    </xf>
    <xf numFmtId="0" fontId="7" fillId="2" borderId="1" xfId="74" applyFont="1" applyFill="1" applyBorder="1" applyAlignment="1">
      <alignment horizontal="right" vertical="top" wrapText="1"/>
    </xf>
    <xf numFmtId="0" fontId="7" fillId="0" borderId="1" xfId="74" applyFont="1" applyFill="1" applyBorder="1" applyAlignment="1">
      <alignment horizontal="right" vertical="top" wrapText="1"/>
    </xf>
    <xf numFmtId="0" fontId="7" fillId="0" borderId="0" xfId="95" applyFont="1" applyFill="1" applyAlignment="1">
      <alignment horizontal="right" vertical="top" wrapText="1"/>
    </xf>
    <xf numFmtId="0" fontId="7" fillId="28" borderId="0" xfId="95" applyFont="1" applyFill="1" applyAlignment="1">
      <alignment horizontal="right" vertical="top" wrapText="1"/>
    </xf>
    <xf numFmtId="0" fontId="7" fillId="0" borderId="0" xfId="95" applyFont="1" applyAlignment="1"/>
    <xf numFmtId="0" fontId="7" fillId="0" borderId="0" xfId="95" applyFont="1" applyFill="1" applyAlignment="1"/>
    <xf numFmtId="0" fontId="7" fillId="28" borderId="0" xfId="95" applyFont="1" applyFill="1" applyAlignment="1">
      <alignment horizontal="right" wrapText="1"/>
    </xf>
    <xf numFmtId="0" fontId="7" fillId="0" borderId="0" xfId="95" applyFont="1" applyFill="1" applyAlignment="1">
      <alignment horizontal="right" wrapText="1"/>
    </xf>
    <xf numFmtId="0" fontId="10" fillId="0" borderId="0" xfId="95" applyFont="1" applyAlignment="1"/>
    <xf numFmtId="0" fontId="10" fillId="0" borderId="0" xfId="95" applyFont="1" applyFill="1" applyAlignment="1">
      <alignment horizontal="right"/>
    </xf>
    <xf numFmtId="165" fontId="10" fillId="28" borderId="0" xfId="95" applyNumberFormat="1" applyFont="1" applyFill="1" applyAlignment="1">
      <alignment horizontal="right"/>
    </xf>
    <xf numFmtId="165" fontId="10" fillId="0" borderId="0" xfId="95" applyNumberFormat="1" applyFont="1" applyFill="1" applyAlignment="1">
      <alignment horizontal="right"/>
    </xf>
    <xf numFmtId="0" fontId="7" fillId="0" borderId="0" xfId="95" applyFont="1" applyFill="1" applyAlignment="1">
      <alignment horizontal="right"/>
    </xf>
    <xf numFmtId="165" fontId="7" fillId="28" borderId="0" xfId="95" applyNumberFormat="1" applyFont="1" applyFill="1" applyAlignment="1">
      <alignment horizontal="right"/>
    </xf>
    <xf numFmtId="165" fontId="7" fillId="0" borderId="0" xfId="95" applyNumberFormat="1" applyFont="1" applyFill="1"/>
    <xf numFmtId="165" fontId="7" fillId="0" borderId="0" xfId="95" applyNumberFormat="1" applyFont="1" applyFill="1" applyAlignment="1">
      <alignment horizontal="right"/>
    </xf>
    <xf numFmtId="0" fontId="6" fillId="0" borderId="0" xfId="95" applyFont="1" applyAlignment="1"/>
    <xf numFmtId="0" fontId="6" fillId="0" borderId="0" xfId="95" applyFont="1" applyFill="1" applyAlignment="1">
      <alignment horizontal="right"/>
    </xf>
    <xf numFmtId="165" fontId="6" fillId="28" borderId="0" xfId="95" applyNumberFormat="1" applyFont="1" applyFill="1"/>
    <xf numFmtId="165" fontId="6" fillId="0" borderId="0" xfId="95" applyNumberFormat="1" applyFont="1" applyFill="1"/>
    <xf numFmtId="0" fontId="7" fillId="0" borderId="3" xfId="95" applyFont="1" applyBorder="1" applyAlignment="1"/>
    <xf numFmtId="0" fontId="7" fillId="0" borderId="3" xfId="95" applyFont="1" applyBorder="1"/>
    <xf numFmtId="0" fontId="7" fillId="0" borderId="3" xfId="95" applyFont="1" applyFill="1" applyBorder="1"/>
    <xf numFmtId="165" fontId="7" fillId="28" borderId="0" xfId="95" applyNumberFormat="1" applyFont="1" applyFill="1"/>
    <xf numFmtId="0" fontId="2" fillId="0" borderId="0" xfId="95" applyBorder="1"/>
    <xf numFmtId="0" fontId="13" fillId="0" borderId="0" xfId="95" applyFont="1" applyAlignment="1">
      <alignment horizontal="center"/>
    </xf>
    <xf numFmtId="0" fontId="58" fillId="0" borderId="0" xfId="95" applyFont="1" applyAlignment="1">
      <alignment horizontal="center"/>
    </xf>
    <xf numFmtId="0" fontId="2" fillId="0" borderId="0" xfId="95" applyAlignment="1"/>
    <xf numFmtId="0" fontId="7" fillId="0" borderId="1" xfId="95" applyFont="1" applyBorder="1" applyAlignment="1">
      <alignment horizontal="right" vertical="top"/>
    </xf>
    <xf numFmtId="0" fontId="7" fillId="0" borderId="0" xfId="95" applyFont="1" applyBorder="1" applyAlignment="1">
      <alignment horizontal="right" vertical="top"/>
    </xf>
    <xf numFmtId="0" fontId="50" fillId="0" borderId="0" xfId="0" applyFont="1" applyAlignment="1">
      <alignment vertical="center"/>
    </xf>
    <xf numFmtId="0" fontId="5" fillId="0" borderId="0" xfId="0" applyFont="1" applyAlignment="1">
      <alignment horizontal="left" vertical="center"/>
    </xf>
    <xf numFmtId="0" fontId="22" fillId="0" borderId="0" xfId="0" applyFont="1"/>
    <xf numFmtId="0" fontId="22" fillId="0" borderId="0" xfId="0" applyFont="1" applyAlignment="1"/>
    <xf numFmtId="0" fontId="49" fillId="0" borderId="0" xfId="0" applyFont="1"/>
    <xf numFmtId="0" fontId="22" fillId="0" borderId="0" xfId="0" applyFont="1" applyAlignment="1">
      <alignment horizontal="center"/>
    </xf>
    <xf numFmtId="0" fontId="5" fillId="0" borderId="0" xfId="0" applyFont="1" applyFill="1" applyAlignment="1">
      <alignment horizontal="left" vertical="top"/>
    </xf>
    <xf numFmtId="0" fontId="5" fillId="0" borderId="0" xfId="98" applyFont="1"/>
    <xf numFmtId="0" fontId="22" fillId="0" borderId="0" xfId="105" applyFont="1" applyAlignment="1">
      <alignment horizontal="center"/>
    </xf>
    <xf numFmtId="0" fontId="22" fillId="0" borderId="0" xfId="105" applyFont="1"/>
    <xf numFmtId="0" fontId="2" fillId="0" borderId="0" xfId="95" applyFont="1"/>
    <xf numFmtId="0" fontId="10" fillId="0" borderId="0" xfId="95" applyFont="1" applyFill="1" applyAlignment="1"/>
    <xf numFmtId="165" fontId="10" fillId="28" borderId="0" xfId="95" applyNumberFormat="1" applyFont="1" applyFill="1"/>
    <xf numFmtId="165" fontId="10" fillId="0" borderId="0" xfId="95" applyNumberFormat="1" applyFont="1" applyFill="1"/>
    <xf numFmtId="165" fontId="7" fillId="28" borderId="0" xfId="95" quotePrefix="1" applyNumberFormat="1" applyFont="1" applyFill="1" applyAlignment="1">
      <alignment horizontal="right"/>
    </xf>
    <xf numFmtId="0" fontId="6" fillId="0" borderId="0" xfId="95" applyFont="1" applyFill="1" applyAlignment="1"/>
    <xf numFmtId="0" fontId="2" fillId="0" borderId="3" xfId="95" applyBorder="1"/>
    <xf numFmtId="0" fontId="7" fillId="0" borderId="0" xfId="0" applyFont="1" applyAlignment="1"/>
    <xf numFmtId="0" fontId="7" fillId="0" borderId="0" xfId="97" applyFont="1" applyAlignment="1">
      <alignment horizontal="right" vertical="top" wrapText="1"/>
    </xf>
    <xf numFmtId="0" fontId="13" fillId="0" borderId="0" xfId="97" applyFont="1" applyAlignment="1">
      <alignment horizontal="center"/>
    </xf>
    <xf numFmtId="0" fontId="5" fillId="0" borderId="0" xfId="97" applyFont="1" applyBorder="1" applyAlignment="1">
      <alignment horizontal="center"/>
    </xf>
    <xf numFmtId="0" fontId="13" fillId="0" borderId="0" xfId="98" applyFont="1" applyAlignment="1">
      <alignment horizontal="center"/>
    </xf>
    <xf numFmtId="0" fontId="13" fillId="0" borderId="0" xfId="105" applyFont="1" applyAlignment="1">
      <alignment horizontal="center"/>
    </xf>
    <xf numFmtId="0" fontId="7" fillId="0" borderId="1" xfId="105" applyFont="1" applyBorder="1" applyAlignment="1">
      <alignment horizontal="right" vertical="top"/>
    </xf>
    <xf numFmtId="0" fontId="7" fillId="0" borderId="0" xfId="105" applyFont="1" applyAlignment="1">
      <alignment wrapText="1"/>
    </xf>
    <xf numFmtId="0" fontId="5" fillId="0" borderId="0" xfId="105" applyAlignment="1"/>
    <xf numFmtId="0" fontId="7" fillId="0" borderId="0" xfId="0" applyFont="1" applyAlignment="1"/>
    <xf numFmtId="0" fontId="7" fillId="28" borderId="0" xfId="93" applyFont="1" applyFill="1" applyAlignment="1">
      <alignment horizontal="right" wrapText="1"/>
    </xf>
    <xf numFmtId="0" fontId="5" fillId="0" borderId="0" xfId="105" applyAlignment="1"/>
    <xf numFmtId="0" fontId="5" fillId="0" borderId="0" xfId="105"/>
    <xf numFmtId="0" fontId="5" fillId="0" borderId="1" xfId="105" applyBorder="1" applyAlignment="1"/>
    <xf numFmtId="0" fontId="5" fillId="0" borderId="0" xfId="105" applyBorder="1" applyAlignment="1"/>
    <xf numFmtId="0" fontId="7" fillId="28" borderId="1" xfId="105" applyFont="1" applyFill="1" applyBorder="1" applyAlignment="1">
      <alignment horizontal="center"/>
    </xf>
    <xf numFmtId="0" fontId="7" fillId="0" borderId="1" xfId="105" applyFont="1" applyFill="1" applyBorder="1" applyAlignment="1">
      <alignment horizontal="center"/>
    </xf>
    <xf numFmtId="0" fontId="7" fillId="0" borderId="0" xfId="105" applyFont="1" applyFill="1" applyBorder="1" applyAlignment="1">
      <alignment horizontal="center"/>
    </xf>
    <xf numFmtId="0" fontId="7" fillId="0" borderId="1" xfId="105" applyFont="1" applyFill="1" applyBorder="1" applyAlignment="1">
      <alignment horizontal="right"/>
    </xf>
    <xf numFmtId="0" fontId="7" fillId="0" borderId="0" xfId="105" applyFont="1" applyAlignment="1"/>
    <xf numFmtId="0" fontId="7" fillId="0" borderId="0" xfId="105" applyFont="1" applyAlignment="1">
      <alignment horizontal="right"/>
    </xf>
    <xf numFmtId="16" fontId="7" fillId="2" borderId="0" xfId="105" quotePrefix="1" applyNumberFormat="1" applyFont="1" applyFill="1" applyBorder="1" applyAlignment="1">
      <alignment horizontal="right" vertical="top" wrapText="1"/>
    </xf>
    <xf numFmtId="0" fontId="7" fillId="0" borderId="0" xfId="105" quotePrefix="1" applyFont="1" applyBorder="1" applyAlignment="1">
      <alignment horizontal="right" vertical="top" wrapText="1"/>
    </xf>
    <xf numFmtId="16" fontId="7" fillId="0" borderId="0" xfId="105" quotePrefix="1" applyNumberFormat="1" applyFont="1" applyBorder="1" applyAlignment="1">
      <alignment horizontal="right" vertical="top" wrapText="1"/>
    </xf>
    <xf numFmtId="0" fontId="7" fillId="0" borderId="0" xfId="105" applyFont="1" applyBorder="1" applyAlignment="1">
      <alignment horizontal="right" vertical="top" wrapText="1"/>
    </xf>
    <xf numFmtId="0" fontId="7" fillId="2" borderId="0" xfId="105" applyFont="1" applyFill="1" applyBorder="1" applyAlignment="1">
      <alignment horizontal="right" vertical="top" wrapText="1"/>
    </xf>
    <xf numFmtId="0" fontId="10" fillId="0" borderId="0" xfId="105" applyFont="1" applyFill="1"/>
    <xf numFmtId="0" fontId="7" fillId="2" borderId="0" xfId="105" applyFont="1" applyFill="1" applyAlignment="1">
      <alignment horizontal="right"/>
    </xf>
    <xf numFmtId="0" fontId="7" fillId="0" borderId="0" xfId="105" applyFont="1" applyFill="1" applyAlignment="1">
      <alignment horizontal="right"/>
    </xf>
    <xf numFmtId="3" fontId="7" fillId="2" borderId="0" xfId="105" applyNumberFormat="1" applyFont="1" applyFill="1" applyAlignment="1">
      <alignment horizontal="right"/>
    </xf>
    <xf numFmtId="165" fontId="7" fillId="2" borderId="0" xfId="105" applyNumberFormat="1" applyFont="1" applyFill="1"/>
    <xf numFmtId="165" fontId="7" fillId="0" borderId="0" xfId="105" applyNumberFormat="1" applyFont="1"/>
    <xf numFmtId="165" fontId="5" fillId="0" borderId="0" xfId="105" applyNumberFormat="1"/>
    <xf numFmtId="0" fontId="7" fillId="0" borderId="0" xfId="105" applyFont="1" applyFill="1" applyAlignment="1">
      <alignment horizontal="left"/>
    </xf>
    <xf numFmtId="0" fontId="5" fillId="0" borderId="0" xfId="105" applyFont="1"/>
    <xf numFmtId="165" fontId="10" fillId="2" borderId="0" xfId="105" applyNumberFormat="1" applyFont="1" applyFill="1"/>
    <xf numFmtId="165" fontId="10" fillId="0" borderId="0" xfId="105" applyNumberFormat="1" applyFont="1"/>
    <xf numFmtId="169" fontId="7" fillId="0" borderId="0" xfId="105" applyNumberFormat="1" applyFont="1" applyFill="1"/>
    <xf numFmtId="0" fontId="6" fillId="0" borderId="0" xfId="105" applyFont="1" applyFill="1"/>
    <xf numFmtId="165" fontId="6" fillId="2" borderId="0" xfId="105" applyNumberFormat="1" applyFont="1" applyFill="1"/>
    <xf numFmtId="165" fontId="6" fillId="0" borderId="0" xfId="105" applyNumberFormat="1" applyFont="1"/>
    <xf numFmtId="165" fontId="7" fillId="2" borderId="0" xfId="105" applyNumberFormat="1" applyFont="1" applyFill="1" applyAlignment="1">
      <alignment horizontal="right"/>
    </xf>
    <xf numFmtId="165" fontId="7" fillId="0" borderId="0" xfId="105" applyNumberFormat="1" applyFont="1" applyFill="1" applyAlignment="1">
      <alignment horizontal="right" wrapText="1"/>
    </xf>
    <xf numFmtId="165" fontId="7" fillId="0" borderId="0" xfId="105" applyNumberFormat="1" applyFont="1" applyFill="1" applyAlignment="1">
      <alignment horizontal="right"/>
    </xf>
    <xf numFmtId="0" fontId="6" fillId="0" borderId="2" xfId="105" applyFont="1" applyBorder="1" applyAlignment="1">
      <alignment vertical="center"/>
    </xf>
    <xf numFmtId="0" fontId="6" fillId="0" borderId="2" xfId="105" applyFont="1" applyBorder="1" applyAlignment="1">
      <alignment horizontal="right" vertical="center"/>
    </xf>
    <xf numFmtId="165" fontId="7" fillId="2" borderId="2" xfId="105" applyNumberFormat="1" applyFont="1" applyFill="1" applyBorder="1" applyAlignment="1">
      <alignment horizontal="right" wrapText="1"/>
    </xf>
    <xf numFmtId="165" fontId="7" fillId="0" borderId="2" xfId="105" applyNumberFormat="1" applyFont="1" applyFill="1" applyBorder="1" applyAlignment="1">
      <alignment horizontal="right" wrapText="1"/>
    </xf>
    <xf numFmtId="0" fontId="10" fillId="0" borderId="0" xfId="105" applyFont="1"/>
    <xf numFmtId="0" fontId="10" fillId="0" borderId="0" xfId="105" applyFont="1" applyAlignment="1">
      <alignment horizontal="right"/>
    </xf>
    <xf numFmtId="0" fontId="5" fillId="0" borderId="0" xfId="105" applyFill="1"/>
    <xf numFmtId="9" fontId="53" fillId="0" borderId="0" xfId="7" applyNumberFormat="1" applyFont="1"/>
    <xf numFmtId="9" fontId="7" fillId="0" borderId="0" xfId="7" applyFont="1" applyFill="1"/>
    <xf numFmtId="165" fontId="10" fillId="0" borderId="0" xfId="105" applyNumberFormat="1" applyFont="1" applyFill="1" applyAlignment="1">
      <alignment horizontal="right"/>
    </xf>
    <xf numFmtId="165" fontId="10" fillId="2" borderId="0" xfId="105" applyNumberFormat="1" applyFont="1" applyFill="1" applyAlignment="1">
      <alignment horizontal="right"/>
    </xf>
    <xf numFmtId="165" fontId="6" fillId="0" borderId="0" xfId="105" applyNumberFormat="1" applyFont="1" applyFill="1" applyAlignment="1">
      <alignment horizontal="right"/>
    </xf>
    <xf numFmtId="165" fontId="6" fillId="2" borderId="0" xfId="105" applyNumberFormat="1" applyFont="1" applyFill="1" applyAlignment="1">
      <alignment horizontal="right"/>
    </xf>
    <xf numFmtId="0" fontId="6" fillId="0" borderId="0" xfId="105" applyFont="1"/>
    <xf numFmtId="165" fontId="7" fillId="0" borderId="2" xfId="105" applyNumberFormat="1" applyFont="1" applyBorder="1" applyAlignment="1">
      <alignment horizontal="right"/>
    </xf>
    <xf numFmtId="165" fontId="7" fillId="0" borderId="2" xfId="105" applyNumberFormat="1" applyFont="1" applyFill="1" applyBorder="1" applyAlignment="1">
      <alignment horizontal="right"/>
    </xf>
    <xf numFmtId="165" fontId="7" fillId="2" borderId="2" xfId="105" applyNumberFormat="1" applyFont="1" applyFill="1" applyBorder="1" applyAlignment="1">
      <alignment horizontal="right"/>
    </xf>
    <xf numFmtId="0" fontId="7" fillId="0" borderId="2" xfId="105" applyFont="1" applyBorder="1" applyAlignment="1">
      <alignment horizontal="right"/>
    </xf>
    <xf numFmtId="0" fontId="7" fillId="0" borderId="0" xfId="105" applyFont="1" applyAlignment="1">
      <alignment horizontal="right" vertical="top" wrapText="1"/>
    </xf>
    <xf numFmtId="0" fontId="7" fillId="2" borderId="0" xfId="105" applyFont="1" applyFill="1" applyAlignment="1">
      <alignment horizontal="right" vertical="top" wrapText="1"/>
    </xf>
    <xf numFmtId="0" fontId="7" fillId="0" borderId="0" xfId="105" applyFont="1" applyAlignment="1">
      <alignment horizontal="right" vertical="top"/>
    </xf>
    <xf numFmtId="0" fontId="10" fillId="0" borderId="0" xfId="105" applyFont="1" applyAlignment="1">
      <alignment vertical="top"/>
    </xf>
    <xf numFmtId="0" fontId="7" fillId="0" borderId="0" xfId="105" applyFont="1" applyAlignment="1">
      <alignment horizontal="right" wrapText="1"/>
    </xf>
    <xf numFmtId="0" fontId="7" fillId="0" borderId="0" xfId="105" applyFont="1" applyBorder="1" applyAlignment="1">
      <alignment horizontal="right" wrapText="1"/>
    </xf>
    <xf numFmtId="0" fontId="7" fillId="2" borderId="0" xfId="105" applyFont="1" applyFill="1" applyBorder="1" applyAlignment="1">
      <alignment horizontal="right" wrapText="1"/>
    </xf>
    <xf numFmtId="0" fontId="7" fillId="0" borderId="1" xfId="105" applyFont="1" applyBorder="1" applyAlignment="1">
      <alignment horizontal="center" vertical="top" wrapText="1"/>
    </xf>
    <xf numFmtId="0" fontId="6" fillId="0" borderId="1" xfId="105" applyFont="1" applyBorder="1" applyAlignment="1">
      <alignment vertical="top"/>
    </xf>
    <xf numFmtId="169" fontId="5" fillId="0" borderId="0" xfId="105" applyNumberFormat="1"/>
    <xf numFmtId="165" fontId="6" fillId="0" borderId="2" xfId="105" applyNumberFormat="1" applyFont="1" applyBorder="1" applyAlignment="1">
      <alignment horizontal="right"/>
    </xf>
    <xf numFmtId="170" fontId="7" fillId="0" borderId="0" xfId="105" applyNumberFormat="1" applyFont="1" applyAlignment="1">
      <alignment horizontal="right"/>
    </xf>
    <xf numFmtId="171" fontId="7" fillId="0" borderId="0" xfId="105" applyNumberFormat="1" applyFont="1" applyAlignment="1">
      <alignment horizontal="right"/>
    </xf>
    <xf numFmtId="0" fontId="5" fillId="0" borderId="0" xfId="105" applyFont="1" applyAlignment="1">
      <alignment horizontal="center"/>
    </xf>
    <xf numFmtId="0" fontId="5" fillId="0" borderId="0" xfId="105" applyBorder="1"/>
    <xf numFmtId="0" fontId="5" fillId="0" borderId="3" xfId="105" applyBorder="1"/>
    <xf numFmtId="0" fontId="13" fillId="0" borderId="0" xfId="105" applyFont="1" applyAlignment="1"/>
    <xf numFmtId="0" fontId="5" fillId="0" borderId="0" xfId="106" applyFont="1"/>
    <xf numFmtId="165" fontId="7" fillId="0" borderId="2" xfId="105" applyNumberFormat="1" applyFont="1" applyBorder="1"/>
    <xf numFmtId="165" fontId="7" fillId="0" borderId="2" xfId="105" applyNumberFormat="1" applyFont="1" applyFill="1" applyBorder="1"/>
    <xf numFmtId="165" fontId="7" fillId="2" borderId="2" xfId="105" applyNumberFormat="1" applyFont="1" applyFill="1" applyBorder="1"/>
    <xf numFmtId="0" fontId="6" fillId="0" borderId="2" xfId="105" applyFont="1" applyFill="1" applyBorder="1" applyAlignment="1">
      <alignment horizontal="right" vertical="center"/>
    </xf>
    <xf numFmtId="0" fontId="6" fillId="0" borderId="2" xfId="105" applyFont="1" applyFill="1" applyBorder="1" applyAlignment="1">
      <alignment vertical="center"/>
    </xf>
    <xf numFmtId="0" fontId="6" fillId="0" borderId="0" xfId="105" applyFont="1" applyFill="1" applyAlignment="1">
      <alignment horizontal="right"/>
    </xf>
    <xf numFmtId="0" fontId="10" fillId="0" borderId="0" xfId="105" applyFont="1" applyFill="1" applyAlignment="1">
      <alignment horizontal="right" wrapText="1"/>
    </xf>
    <xf numFmtId="0" fontId="10" fillId="0" borderId="0" xfId="105" applyFont="1" applyFill="1" applyAlignment="1">
      <alignment wrapText="1"/>
    </xf>
    <xf numFmtId="0" fontId="5" fillId="0" borderId="0" xfId="105" applyAlignment="1">
      <alignment horizontal="right"/>
    </xf>
    <xf numFmtId="0" fontId="5" fillId="2" borderId="0" xfId="105" applyFill="1" applyAlignment="1">
      <alignment horizontal="right"/>
    </xf>
    <xf numFmtId="0" fontId="6" fillId="0" borderId="0" xfId="105" applyFont="1" applyAlignment="1">
      <alignment horizontal="right" vertical="top"/>
    </xf>
    <xf numFmtId="0" fontId="7" fillId="2" borderId="0" xfId="105" applyFont="1" applyFill="1" applyAlignment="1">
      <alignment horizontal="right" wrapText="1"/>
    </xf>
    <xf numFmtId="0" fontId="5" fillId="0" borderId="0" xfId="106" applyFont="1" applyAlignment="1"/>
    <xf numFmtId="0" fontId="12" fillId="0" borderId="0" xfId="105" applyFont="1"/>
    <xf numFmtId="165" fontId="12" fillId="0" borderId="0" xfId="105" applyNumberFormat="1" applyFont="1"/>
    <xf numFmtId="0" fontId="11" fillId="0" borderId="0" xfId="105" applyFont="1"/>
    <xf numFmtId="0" fontId="14" fillId="0" borderId="0" xfId="105" applyFont="1" applyAlignment="1">
      <alignment horizontal="right" vertical="top" wrapText="1"/>
    </xf>
    <xf numFmtId="0" fontId="12" fillId="0" borderId="0" xfId="105" applyFont="1" applyFill="1"/>
    <xf numFmtId="0" fontId="6" fillId="0" borderId="0" xfId="105" applyFont="1" applyAlignment="1">
      <alignment horizontal="right" wrapText="1"/>
    </xf>
    <xf numFmtId="0" fontId="6" fillId="0" borderId="0" xfId="105" applyFont="1" applyAlignment="1">
      <alignment horizontal="right" vertical="top" wrapText="1"/>
    </xf>
    <xf numFmtId="0" fontId="5" fillId="0" borderId="3" xfId="105" applyFill="1" applyBorder="1"/>
    <xf numFmtId="1" fontId="7" fillId="0" borderId="0" xfId="105" applyNumberFormat="1" applyFont="1" applyAlignment="1">
      <alignment horizontal="right"/>
    </xf>
    <xf numFmtId="1" fontId="7" fillId="0" borderId="0" xfId="105" applyNumberFormat="1" applyFont="1" applyFill="1" applyAlignment="1">
      <alignment horizontal="right"/>
    </xf>
    <xf numFmtId="167" fontId="7" fillId="0" borderId="0" xfId="105" applyNumberFormat="1" applyFont="1"/>
    <xf numFmtId="16" fontId="7" fillId="0" borderId="0" xfId="105" quotePrefix="1" applyNumberFormat="1" applyFont="1" applyAlignment="1">
      <alignment horizontal="right" vertical="top" wrapText="1"/>
    </xf>
    <xf numFmtId="16" fontId="7" fillId="2" borderId="0" xfId="105" quotePrefix="1" applyNumberFormat="1" applyFont="1" applyFill="1" applyAlignment="1">
      <alignment horizontal="right" vertical="top" wrapText="1"/>
    </xf>
    <xf numFmtId="0" fontId="7" fillId="0" borderId="0" xfId="105" applyFont="1" applyBorder="1"/>
    <xf numFmtId="0" fontId="7" fillId="0" borderId="0" xfId="105" applyFont="1" applyBorder="1" applyAlignment="1"/>
    <xf numFmtId="0" fontId="7" fillId="0" borderId="1" xfId="105" applyFont="1" applyBorder="1"/>
    <xf numFmtId="0" fontId="7" fillId="0" borderId="1" xfId="105" applyFont="1" applyBorder="1" applyAlignment="1"/>
    <xf numFmtId="169" fontId="5" fillId="0" borderId="3" xfId="105" applyNumberFormat="1" applyBorder="1"/>
    <xf numFmtId="0" fontId="6" fillId="0" borderId="0" xfId="105" applyFont="1" applyAlignment="1">
      <alignment vertical="top"/>
    </xf>
    <xf numFmtId="0" fontId="5" fillId="0" borderId="1" xfId="105" applyBorder="1"/>
    <xf numFmtId="0" fontId="7" fillId="0" borderId="0" xfId="105" applyFont="1" applyBorder="1" applyAlignment="1">
      <alignment horizontal="center" vertical="top" wrapText="1"/>
    </xf>
    <xf numFmtId="0" fontId="5" fillId="0" borderId="0" xfId="105" applyFill="1" applyAlignment="1">
      <alignment horizontal="right"/>
    </xf>
    <xf numFmtId="0" fontId="18" fillId="0" borderId="0" xfId="105" applyFont="1"/>
    <xf numFmtId="0" fontId="10" fillId="0" borderId="0" xfId="105" applyFont="1" applyAlignment="1">
      <alignment wrapText="1"/>
    </xf>
    <xf numFmtId="0" fontId="6" fillId="0" borderId="0" xfId="105" applyFont="1" applyAlignment="1">
      <alignment wrapText="1"/>
    </xf>
    <xf numFmtId="167" fontId="7" fillId="0" borderId="0" xfId="105" applyNumberFormat="1" applyFont="1" applyAlignment="1">
      <alignment horizontal="right"/>
    </xf>
    <xf numFmtId="165" fontId="5" fillId="2" borderId="0" xfId="105" applyNumberFormat="1" applyFill="1" applyAlignment="1">
      <alignment horizontal="right"/>
    </xf>
    <xf numFmtId="165" fontId="5" fillId="0" borderId="0" xfId="105" applyNumberFormat="1" applyFill="1" applyAlignment="1">
      <alignment horizontal="right"/>
    </xf>
    <xf numFmtId="165" fontId="5" fillId="0" borderId="0" xfId="105" applyNumberFormat="1" applyAlignment="1">
      <alignment horizontal="right"/>
    </xf>
    <xf numFmtId="0" fontId="5" fillId="0" borderId="0" xfId="107" applyFont="1"/>
    <xf numFmtId="0" fontId="7" fillId="0" borderId="1" xfId="105" applyFont="1" applyFill="1" applyBorder="1" applyAlignment="1">
      <alignment horizontal="center" vertical="top" wrapText="1"/>
    </xf>
    <xf numFmtId="0" fontId="7" fillId="0" borderId="0" xfId="105" applyFont="1" applyAlignment="1">
      <alignment horizontal="left" wrapText="1" indent="1"/>
    </xf>
    <xf numFmtId="0" fontId="5" fillId="0" borderId="0" xfId="98" applyFont="1" applyAlignment="1">
      <alignment horizontal="center"/>
    </xf>
    <xf numFmtId="0" fontId="16" fillId="0" borderId="0" xfId="98" applyFill="1" applyBorder="1"/>
    <xf numFmtId="0" fontId="7" fillId="0" borderId="0" xfId="7" applyNumberFormat="1" applyFont="1" applyBorder="1" applyAlignment="1">
      <alignment horizontal="center"/>
    </xf>
    <xf numFmtId="165" fontId="10" fillId="0" borderId="0" xfId="98" applyNumberFormat="1" applyFont="1" applyFill="1" applyAlignment="1">
      <alignment horizontal="right"/>
    </xf>
    <xf numFmtId="166" fontId="16" fillId="0" borderId="0" xfId="98" applyNumberFormat="1"/>
    <xf numFmtId="0" fontId="10" fillId="0" borderId="0" xfId="105" applyFont="1" applyFill="1" applyAlignment="1">
      <alignment horizontal="left" indent="2"/>
    </xf>
    <xf numFmtId="0" fontId="7" fillId="28" borderId="1" xfId="0" applyFont="1" applyFill="1" applyBorder="1" applyAlignment="1">
      <alignment horizontal="right" vertical="top" wrapText="1"/>
    </xf>
    <xf numFmtId="0" fontId="7" fillId="0" borderId="1" xfId="0" applyFont="1" applyFill="1" applyBorder="1" applyAlignment="1">
      <alignment horizontal="right" vertical="top" wrapText="1"/>
    </xf>
    <xf numFmtId="0" fontId="10" fillId="0" borderId="0" xfId="93" applyFont="1" applyFill="1" applyAlignment="1">
      <alignment horizontal="left" indent="1"/>
    </xf>
    <xf numFmtId="165" fontId="2" fillId="0" borderId="0" xfId="95" applyNumberFormat="1"/>
    <xf numFmtId="0" fontId="7" fillId="0" borderId="0" xfId="105" applyFont="1" applyAlignment="1"/>
    <xf numFmtId="0" fontId="22" fillId="0" borderId="0" xfId="0" applyFont="1" applyAlignment="1">
      <alignment vertical="center"/>
    </xf>
    <xf numFmtId="0" fontId="10" fillId="0" borderId="0" xfId="108" applyFont="1" applyFill="1" applyAlignment="1">
      <alignment horizontal="left" indent="2"/>
    </xf>
    <xf numFmtId="0" fontId="7" fillId="0" borderId="0" xfId="108" applyFont="1" applyFill="1" applyAlignment="1">
      <alignment horizontal="left" indent="2"/>
    </xf>
    <xf numFmtId="0" fontId="1" fillId="0" borderId="0" xfId="88" applyFont="1" applyFill="1"/>
    <xf numFmtId="0" fontId="3" fillId="0" borderId="0" xfId="88" applyFill="1"/>
    <xf numFmtId="0" fontId="7" fillId="0" borderId="1" xfId="88" applyFont="1" applyFill="1" applyBorder="1"/>
    <xf numFmtId="0" fontId="7" fillId="0" borderId="1" xfId="88" applyFont="1" applyFill="1" applyBorder="1" applyAlignment="1">
      <alignment horizontal="right" wrapText="1"/>
    </xf>
    <xf numFmtId="0" fontId="7" fillId="0" borderId="0" xfId="88" applyFont="1" applyFill="1"/>
    <xf numFmtId="0" fontId="7" fillId="0" borderId="0" xfId="88" applyFont="1" applyFill="1" applyAlignment="1">
      <alignment horizontal="right" wrapText="1"/>
    </xf>
    <xf numFmtId="0" fontId="7" fillId="0" borderId="0" xfId="88" applyFont="1" applyFill="1" applyAlignment="1">
      <alignment horizontal="left"/>
    </xf>
    <xf numFmtId="0" fontId="7" fillId="0" borderId="0" xfId="88" applyFont="1" applyFill="1" applyAlignment="1">
      <alignment horizontal="center"/>
    </xf>
    <xf numFmtId="0" fontId="7" fillId="0" borderId="0" xfId="88" applyFont="1" applyFill="1" applyAlignment="1">
      <alignment horizontal="right" indent="2"/>
    </xf>
    <xf numFmtId="0" fontId="10" fillId="0" borderId="0" xfId="88" applyFont="1" applyFill="1" applyAlignment="1">
      <alignment horizontal="center"/>
    </xf>
    <xf numFmtId="0" fontId="10" fillId="0" borderId="0" xfId="88" applyFont="1" applyFill="1"/>
    <xf numFmtId="0" fontId="10" fillId="0" borderId="0" xfId="88" applyFont="1" applyFill="1" applyAlignment="1">
      <alignment horizontal="right" indent="2"/>
    </xf>
    <xf numFmtId="0" fontId="53" fillId="0" borderId="0" xfId="88" applyFont="1" applyFill="1" applyAlignment="1">
      <alignment horizontal="center"/>
    </xf>
    <xf numFmtId="177" fontId="53" fillId="0" borderId="0" xfId="88" applyNumberFormat="1" applyFont="1" applyFill="1" applyAlignment="1">
      <alignment horizontal="right" indent="2"/>
    </xf>
    <xf numFmtId="0" fontId="53" fillId="0" borderId="0" xfId="88" applyFont="1" applyFill="1" applyAlignment="1">
      <alignment horizontal="left"/>
    </xf>
    <xf numFmtId="0" fontId="6" fillId="0" borderId="0" xfId="88" applyFont="1" applyFill="1" applyAlignment="1">
      <alignment horizontal="left"/>
    </xf>
    <xf numFmtId="177" fontId="6" fillId="0" borderId="0" xfId="88" applyNumberFormat="1" applyFont="1" applyFill="1" applyAlignment="1">
      <alignment horizontal="right" indent="2"/>
    </xf>
    <xf numFmtId="0" fontId="13" fillId="0" borderId="0" xfId="98" applyFont="1" applyFill="1" applyAlignment="1">
      <alignment horizontal="center"/>
    </xf>
    <xf numFmtId="0" fontId="49" fillId="0" borderId="0" xfId="98" applyFont="1" applyFill="1" applyAlignment="1">
      <alignment horizontal="center"/>
    </xf>
    <xf numFmtId="165" fontId="10" fillId="28" borderId="0" xfId="57" quotePrefix="1" applyNumberFormat="1" applyFont="1" applyFill="1" applyAlignment="1">
      <alignment horizontal="right"/>
    </xf>
    <xf numFmtId="0" fontId="5" fillId="0" borderId="0" xfId="109" applyFont="1" applyAlignment="1"/>
    <xf numFmtId="0" fontId="7" fillId="0" borderId="0" xfId="109" applyFont="1" applyAlignment="1"/>
    <xf numFmtId="0" fontId="7" fillId="0" borderId="0" xfId="109" applyFont="1"/>
    <xf numFmtId="0" fontId="6" fillId="0" borderId="1" xfId="109" applyFont="1" applyBorder="1" applyAlignment="1">
      <alignment vertical="top"/>
    </xf>
    <xf numFmtId="0" fontId="7" fillId="0" borderId="1" xfId="109" applyFont="1" applyBorder="1" applyAlignment="1">
      <alignment horizontal="center" vertical="top" wrapText="1"/>
    </xf>
    <xf numFmtId="0" fontId="7" fillId="0" borderId="0" xfId="109" applyFont="1" applyFill="1"/>
    <xf numFmtId="0" fontId="6" fillId="0" borderId="0" xfId="109" applyFont="1" applyBorder="1" applyAlignment="1">
      <alignment vertical="top"/>
    </xf>
    <xf numFmtId="0" fontId="7" fillId="28" borderId="0" xfId="109" applyFont="1" applyFill="1" applyBorder="1" applyAlignment="1">
      <alignment horizontal="right" vertical="top" wrapText="1"/>
    </xf>
    <xf numFmtId="0" fontId="7" fillId="0" borderId="0" xfId="109" applyFont="1" applyBorder="1" applyAlignment="1">
      <alignment horizontal="right" vertical="top" wrapText="1"/>
    </xf>
    <xf numFmtId="0" fontId="7" fillId="0" borderId="0" xfId="109" applyFont="1" applyBorder="1" applyAlignment="1">
      <alignment horizontal="center" vertical="top" wrapText="1"/>
    </xf>
    <xf numFmtId="0" fontId="7" fillId="0" borderId="0" xfId="109" applyFont="1" applyAlignment="1">
      <alignment horizontal="right" wrapText="1"/>
    </xf>
    <xf numFmtId="16" fontId="7" fillId="2" borderId="0" xfId="109" applyNumberFormat="1" applyFont="1" applyFill="1" applyBorder="1" applyAlignment="1">
      <alignment horizontal="right" wrapText="1"/>
    </xf>
    <xf numFmtId="0" fontId="7" fillId="0" borderId="0" xfId="109" applyFont="1" applyBorder="1" applyAlignment="1">
      <alignment horizontal="right" wrapText="1"/>
    </xf>
    <xf numFmtId="16" fontId="7" fillId="0" borderId="0" xfId="109" applyNumberFormat="1" applyFont="1" applyFill="1" applyBorder="1" applyAlignment="1">
      <alignment horizontal="right" wrapText="1"/>
    </xf>
    <xf numFmtId="0" fontId="7" fillId="0" borderId="0" xfId="109" applyFont="1" applyAlignment="1">
      <alignment horizontal="right" vertical="top"/>
    </xf>
    <xf numFmtId="0" fontId="7" fillId="2" borderId="0" xfId="109" applyFont="1" applyFill="1" applyAlignment="1">
      <alignment horizontal="right" vertical="top" wrapText="1"/>
    </xf>
    <xf numFmtId="0" fontId="7" fillId="0" borderId="0" xfId="109" applyFont="1" applyAlignment="1">
      <alignment horizontal="right" vertical="top" wrapText="1"/>
    </xf>
    <xf numFmtId="0" fontId="7" fillId="0" borderId="0" xfId="109" applyFont="1" applyFill="1" applyAlignment="1">
      <alignment horizontal="right" vertical="top" wrapText="1"/>
    </xf>
    <xf numFmtId="0" fontId="10" fillId="0" borderId="0" xfId="110" applyFont="1" applyAlignment="1">
      <alignment wrapText="1"/>
    </xf>
    <xf numFmtId="0" fontId="10" fillId="0" borderId="0" xfId="109" applyFont="1" applyAlignment="1">
      <alignment vertical="top"/>
    </xf>
    <xf numFmtId="0" fontId="7" fillId="0" borderId="0" xfId="109" applyFont="1" applyAlignment="1">
      <alignment horizontal="right"/>
    </xf>
    <xf numFmtId="3" fontId="7" fillId="2" borderId="0" xfId="109" applyNumberFormat="1" applyFont="1" applyFill="1" applyAlignment="1">
      <alignment horizontal="right"/>
    </xf>
    <xf numFmtId="3" fontId="7" fillId="0" borderId="0" xfId="109" applyNumberFormat="1" applyFont="1" applyAlignment="1">
      <alignment horizontal="right"/>
    </xf>
    <xf numFmtId="165" fontId="7" fillId="0" borderId="0" xfId="109" applyNumberFormat="1" applyFont="1" applyFill="1"/>
    <xf numFmtId="0" fontId="7" fillId="0" borderId="0" xfId="109" applyFont="1" applyAlignment="1">
      <alignment horizontal="left"/>
    </xf>
    <xf numFmtId="0" fontId="7" fillId="0" borderId="0" xfId="110" applyFont="1" applyFill="1" applyAlignment="1">
      <alignment wrapText="1"/>
    </xf>
    <xf numFmtId="3" fontId="7" fillId="0" borderId="0" xfId="109" applyNumberFormat="1" applyFont="1" applyFill="1" applyAlignment="1">
      <alignment horizontal="right"/>
    </xf>
    <xf numFmtId="165" fontId="7" fillId="0" borderId="0" xfId="109" applyNumberFormat="1" applyFont="1"/>
    <xf numFmtId="165" fontId="7" fillId="28" borderId="0" xfId="109" applyNumberFormat="1" applyFont="1" applyFill="1"/>
    <xf numFmtId="0" fontId="6" fillId="0" borderId="0" xfId="110" applyFont="1" applyAlignment="1"/>
    <xf numFmtId="165" fontId="6" fillId="2" borderId="0" xfId="109" applyNumberFormat="1" applyFont="1" applyFill="1" applyAlignment="1">
      <alignment horizontal="right"/>
    </xf>
    <xf numFmtId="165" fontId="6" fillId="0" borderId="0" xfId="109" applyNumberFormat="1" applyFont="1" applyAlignment="1">
      <alignment horizontal="right"/>
    </xf>
    <xf numFmtId="165" fontId="6" fillId="0" borderId="0" xfId="109" applyNumberFormat="1" applyFont="1"/>
    <xf numFmtId="3" fontId="7" fillId="0" borderId="0" xfId="109" applyNumberFormat="1" applyFont="1"/>
    <xf numFmtId="0" fontId="7" fillId="0" borderId="3" xfId="109" applyFont="1" applyBorder="1" applyAlignment="1"/>
    <xf numFmtId="0" fontId="7" fillId="0" borderId="3" xfId="109" applyFont="1" applyBorder="1"/>
    <xf numFmtId="0" fontId="5" fillId="0" borderId="3" xfId="93" applyFill="1" applyBorder="1"/>
    <xf numFmtId="0" fontId="5" fillId="0" borderId="3" xfId="93" applyBorder="1"/>
    <xf numFmtId="0" fontId="13" fillId="0" borderId="0" xfId="0" applyFont="1" applyAlignment="1">
      <alignment horizontal="center" vertical="center"/>
    </xf>
    <xf numFmtId="0" fontId="13" fillId="0" borderId="0" xfId="0" applyFont="1" applyAlignment="1">
      <alignment horizontal="center"/>
    </xf>
    <xf numFmtId="0" fontId="22" fillId="0" borderId="0" xfId="0" applyFont="1" applyAlignment="1">
      <alignment horizontal="center"/>
    </xf>
    <xf numFmtId="0" fontId="6" fillId="0" borderId="0" xfId="0" applyFont="1" applyAlignment="1">
      <alignment vertical="top"/>
    </xf>
    <xf numFmtId="0" fontId="7" fillId="0" borderId="0" xfId="0" applyFont="1" applyAlignment="1">
      <alignment horizontal="right" vertical="top" wrapText="1"/>
    </xf>
    <xf numFmtId="0" fontId="7" fillId="0" borderId="1" xfId="0" applyFont="1" applyBorder="1" applyAlignment="1">
      <alignment horizontal="right" wrapText="1"/>
    </xf>
    <xf numFmtId="0" fontId="7" fillId="0" borderId="0" xfId="0" applyFont="1" applyAlignment="1">
      <alignment horizontal="right" wrapText="1"/>
    </xf>
    <xf numFmtId="0" fontId="7" fillId="0" borderId="0" xfId="0" applyFont="1" applyBorder="1" applyAlignment="1">
      <alignment horizontal="right" wrapText="1"/>
    </xf>
    <xf numFmtId="0" fontId="7" fillId="2" borderId="0" xfId="0" applyFont="1" applyFill="1" applyBorder="1" applyAlignment="1">
      <alignment horizontal="right" wrapText="1"/>
    </xf>
    <xf numFmtId="0" fontId="7" fillId="2" borderId="0" xfId="0" applyFont="1" applyFill="1" applyAlignment="1">
      <alignment horizontal="right" wrapText="1"/>
    </xf>
    <xf numFmtId="0" fontId="7" fillId="0" borderId="0" xfId="0" applyFont="1" applyFill="1" applyBorder="1" applyAlignment="1">
      <alignment horizontal="right" wrapText="1"/>
    </xf>
    <xf numFmtId="0" fontId="7" fillId="0" borderId="0" xfId="0" applyFont="1" applyFill="1" applyAlignment="1">
      <alignment horizontal="right" wrapText="1"/>
    </xf>
    <xf numFmtId="0" fontId="7" fillId="0" borderId="1" xfId="0" applyFont="1" applyFill="1" applyBorder="1" applyAlignment="1">
      <alignment horizontal="right" wrapText="1"/>
    </xf>
    <xf numFmtId="0" fontId="7" fillId="0" borderId="2" xfId="0" applyFont="1" applyBorder="1" applyAlignment="1">
      <alignment horizontal="center" vertical="top" wrapText="1"/>
    </xf>
    <xf numFmtId="0" fontId="49" fillId="0" borderId="0" xfId="0" applyFont="1" applyAlignment="1">
      <alignment horizontal="center"/>
    </xf>
    <xf numFmtId="0" fontId="46" fillId="0" borderId="0" xfId="0" applyFont="1" applyAlignment="1">
      <alignment horizontal="center" vertical="center"/>
    </xf>
    <xf numFmtId="0" fontId="50"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top"/>
    </xf>
    <xf numFmtId="0" fontId="7" fillId="0" borderId="0" xfId="0" applyFont="1" applyAlignment="1">
      <alignment horizontal="left" vertical="top" wrapText="1"/>
    </xf>
    <xf numFmtId="0" fontId="6" fillId="0" borderId="0" xfId="105" applyFont="1" applyAlignment="1">
      <alignment vertical="top"/>
    </xf>
    <xf numFmtId="0" fontId="7" fillId="0" borderId="0" xfId="105" applyFont="1" applyAlignment="1">
      <alignment horizontal="right" vertical="top" wrapText="1" indent="1"/>
    </xf>
    <xf numFmtId="0" fontId="6" fillId="0" borderId="0" xfId="105" applyFont="1" applyAlignment="1">
      <alignment horizontal="center"/>
    </xf>
    <xf numFmtId="0" fontId="7" fillId="0" borderId="0" xfId="105" applyFont="1" applyAlignment="1">
      <alignment horizontal="center"/>
    </xf>
    <xf numFmtId="0" fontId="7" fillId="0" borderId="2" xfId="105" applyFont="1" applyBorder="1" applyAlignment="1">
      <alignment horizontal="center" vertical="top" wrapText="1"/>
    </xf>
    <xf numFmtId="0" fontId="13" fillId="0" borderId="0" xfId="105" applyFont="1" applyAlignment="1">
      <alignment horizontal="center"/>
    </xf>
    <xf numFmtId="0" fontId="5" fillId="0" borderId="0" xfId="105" applyFont="1" applyAlignment="1">
      <alignment horizontal="center"/>
    </xf>
    <xf numFmtId="0" fontId="7" fillId="0" borderId="1" xfId="105" applyFont="1" applyFill="1" applyBorder="1" applyAlignment="1">
      <alignment horizontal="center"/>
    </xf>
    <xf numFmtId="0" fontId="7" fillId="0" borderId="0" xfId="105" applyFont="1" applyAlignment="1"/>
    <xf numFmtId="0" fontId="7" fillId="0" borderId="0" xfId="105" applyFont="1" applyBorder="1" applyAlignment="1">
      <alignment horizontal="right" vertical="top" wrapText="1" indent="1"/>
    </xf>
    <xf numFmtId="0" fontId="7" fillId="0" borderId="0" xfId="105" applyFont="1" applyAlignment="1">
      <alignment horizontal="right" vertical="top" wrapText="1"/>
    </xf>
    <xf numFmtId="0" fontId="7" fillId="0" borderId="0" xfId="105" applyFont="1" applyAlignment="1">
      <alignment horizontal="right" vertical="top"/>
    </xf>
    <xf numFmtId="0" fontId="7" fillId="0" borderId="2" xfId="105" applyFont="1" applyFill="1" applyBorder="1" applyAlignment="1">
      <alignment horizontal="center" vertical="top" wrapText="1"/>
    </xf>
    <xf numFmtId="0" fontId="7" fillId="0" borderId="0" xfId="105" applyFont="1" applyAlignment="1">
      <alignment horizontal="right" wrapText="1"/>
    </xf>
    <xf numFmtId="0" fontId="7" fillId="0" borderId="2" xfId="97" applyFont="1" applyFill="1" applyBorder="1" applyAlignment="1">
      <alignment horizontal="center" vertical="top" wrapText="1"/>
    </xf>
    <xf numFmtId="0" fontId="7" fillId="0" borderId="2" xfId="97" applyFont="1" applyBorder="1" applyAlignment="1">
      <alignment horizontal="center" vertical="top" wrapText="1"/>
    </xf>
    <xf numFmtId="0" fontId="7" fillId="0" borderId="0" xfId="97" applyFont="1" applyAlignment="1">
      <alignment horizontal="right" vertical="top" wrapText="1"/>
    </xf>
    <xf numFmtId="0" fontId="13" fillId="0" borderId="0" xfId="97" applyFont="1" applyAlignment="1">
      <alignment horizontal="center"/>
    </xf>
    <xf numFmtId="0" fontId="5" fillId="0" borderId="0" xfId="97" applyFont="1" applyBorder="1" applyAlignment="1">
      <alignment horizontal="center"/>
    </xf>
    <xf numFmtId="0" fontId="5" fillId="0" borderId="0" xfId="97" applyFont="1" applyAlignment="1">
      <alignment horizontal="center"/>
    </xf>
    <xf numFmtId="0" fontId="7" fillId="0" borderId="0" xfId="0" applyFont="1" applyAlignment="1">
      <alignment horizontal="left" vertical="top"/>
    </xf>
    <xf numFmtId="0" fontId="5" fillId="0" borderId="0" xfId="0" applyFont="1" applyAlignment="1">
      <alignment horizontal="center"/>
    </xf>
    <xf numFmtId="0" fontId="7" fillId="0" borderId="2" xfId="0" applyFont="1" applyFill="1" applyBorder="1" applyAlignment="1">
      <alignment horizontal="center" vertical="top" wrapText="1"/>
    </xf>
    <xf numFmtId="0" fontId="5" fillId="0" borderId="0" xfId="0" applyFont="1" applyBorder="1" applyAlignment="1">
      <alignment horizontal="center"/>
    </xf>
    <xf numFmtId="0" fontId="5" fillId="0" borderId="0" xfId="0" applyFont="1" applyFill="1" applyBorder="1" applyAlignment="1">
      <alignment horizontal="center" vertical="top" wrapText="1"/>
    </xf>
    <xf numFmtId="0" fontId="13" fillId="0" borderId="0" xfId="98" applyFont="1" applyAlignment="1">
      <alignment horizontal="center"/>
    </xf>
    <xf numFmtId="0" fontId="5" fillId="0" borderId="0" xfId="98" applyFont="1" applyAlignment="1">
      <alignment horizontal="center"/>
    </xf>
    <xf numFmtId="0" fontId="7" fillId="0" borderId="2" xfId="7" applyNumberFormat="1" applyFont="1" applyBorder="1" applyAlignment="1">
      <alignment horizontal="center"/>
    </xf>
    <xf numFmtId="0" fontId="13" fillId="0" borderId="0" xfId="99" applyFont="1" applyAlignment="1">
      <alignment horizontal="center"/>
    </xf>
    <xf numFmtId="0" fontId="5" fillId="0" borderId="0" xfId="99" applyFont="1" applyAlignment="1">
      <alignment horizontal="center"/>
    </xf>
    <xf numFmtId="0" fontId="7" fillId="0" borderId="2" xfId="47" applyNumberFormat="1" applyFont="1" applyBorder="1" applyAlignment="1">
      <alignment horizontal="center"/>
    </xf>
    <xf numFmtId="0" fontId="7" fillId="0" borderId="1" xfId="57" applyFont="1" applyBorder="1" applyAlignment="1">
      <alignment horizontal="right" vertical="top"/>
    </xf>
    <xf numFmtId="0" fontId="7" fillId="0" borderId="0" xfId="57" applyFont="1" applyBorder="1" applyAlignment="1">
      <alignment horizontal="right" vertical="top"/>
    </xf>
    <xf numFmtId="0" fontId="7" fillId="0" borderId="0" xfId="57" applyFont="1" applyAlignment="1">
      <alignment vertical="top" wrapText="1"/>
    </xf>
    <xf numFmtId="0" fontId="5" fillId="0" borderId="0" xfId="57" applyAlignment="1">
      <alignment vertical="top" wrapText="1"/>
    </xf>
    <xf numFmtId="0" fontId="13" fillId="0" borderId="0" xfId="57" applyFont="1" applyAlignment="1">
      <alignment horizontal="center"/>
    </xf>
    <xf numFmtId="0" fontId="22" fillId="0" borderId="0" xfId="105" applyFont="1" applyAlignment="1">
      <alignment horizontal="center"/>
    </xf>
    <xf numFmtId="0" fontId="7" fillId="0" borderId="1" xfId="105" applyFont="1" applyBorder="1" applyAlignment="1">
      <alignment horizontal="right" vertical="top"/>
    </xf>
    <xf numFmtId="0" fontId="7" fillId="0" borderId="0" xfId="105" applyFont="1" applyBorder="1" applyAlignment="1">
      <alignment horizontal="right" vertical="top"/>
    </xf>
    <xf numFmtId="0" fontId="7" fillId="0" borderId="0" xfId="105" applyFont="1" applyAlignment="1">
      <alignment horizontal="justify" vertical="center" wrapText="1"/>
    </xf>
    <xf numFmtId="0" fontId="7" fillId="0" borderId="0" xfId="105" applyFont="1" applyAlignment="1">
      <alignment wrapText="1"/>
    </xf>
    <xf numFmtId="0" fontId="13" fillId="0" borderId="0" xfId="105" applyFont="1" applyAlignment="1">
      <alignment horizontal="center" wrapText="1"/>
    </xf>
    <xf numFmtId="0" fontId="7" fillId="0" borderId="0" xfId="105" applyFont="1" applyAlignment="1">
      <alignment horizontal="justify" vertical="top" wrapText="1"/>
    </xf>
    <xf numFmtId="0" fontId="7" fillId="0" borderId="0" xfId="105" applyFont="1" applyAlignment="1">
      <alignment vertical="top" wrapText="1"/>
    </xf>
    <xf numFmtId="0" fontId="13" fillId="0" borderId="0" xfId="98" applyFont="1" applyFill="1" applyAlignment="1">
      <alignment horizontal="center"/>
    </xf>
    <xf numFmtId="0" fontId="13" fillId="0" borderId="0" xfId="93" applyFont="1" applyAlignment="1">
      <alignment horizontal="center"/>
    </xf>
    <xf numFmtId="0" fontId="7" fillId="0" borderId="1" xfId="93" applyFont="1" applyFill="1" applyBorder="1" applyAlignment="1">
      <alignment horizontal="right" wrapText="1"/>
    </xf>
    <xf numFmtId="0" fontId="7" fillId="0" borderId="0" xfId="93" applyFont="1" applyFill="1" applyBorder="1" applyAlignment="1">
      <alignment horizontal="right" wrapText="1"/>
    </xf>
    <xf numFmtId="0" fontId="7" fillId="0" borderId="2" xfId="93" applyFont="1" applyBorder="1" applyAlignment="1">
      <alignment horizontal="center" wrapText="1"/>
    </xf>
    <xf numFmtId="0" fontId="7" fillId="0" borderId="1" xfId="93" applyFont="1" applyBorder="1" applyAlignment="1">
      <alignment horizontal="right" wrapText="1"/>
    </xf>
    <xf numFmtId="0" fontId="7" fillId="0" borderId="0" xfId="93" applyFont="1" applyBorder="1" applyAlignment="1">
      <alignment horizontal="right" wrapText="1"/>
    </xf>
    <xf numFmtId="0" fontId="7" fillId="28" borderId="0" xfId="93" applyFont="1" applyFill="1" applyAlignment="1">
      <alignment horizontal="right" wrapText="1"/>
    </xf>
    <xf numFmtId="0" fontId="5" fillId="0" borderId="0" xfId="93" applyFont="1" applyAlignment="1">
      <alignment horizontal="center"/>
    </xf>
    <xf numFmtId="0" fontId="22" fillId="0" borderId="3" xfId="105" applyFont="1" applyBorder="1" applyAlignment="1">
      <alignment horizontal="center" wrapText="1"/>
    </xf>
    <xf numFmtId="0" fontId="7" fillId="0" borderId="0" xfId="105" applyFont="1" applyAlignment="1">
      <alignment horizontal="justify" wrapText="1"/>
    </xf>
    <xf numFmtId="0" fontId="5" fillId="0" borderId="0" xfId="105" applyAlignment="1"/>
    <xf numFmtId="0" fontId="13" fillId="0" borderId="0" xfId="95" applyFont="1" applyAlignment="1">
      <alignment horizontal="center" wrapText="1"/>
    </xf>
    <xf numFmtId="0" fontId="13" fillId="0" borderId="0" xfId="95" applyFont="1" applyAlignment="1">
      <alignment horizontal="center"/>
    </xf>
    <xf numFmtId="0" fontId="2" fillId="0" borderId="0" xfId="95" applyAlignment="1"/>
    <xf numFmtId="0" fontId="7" fillId="0" borderId="1" xfId="95" applyFont="1" applyBorder="1" applyAlignment="1">
      <alignment horizontal="right" vertical="top"/>
    </xf>
    <xf numFmtId="0" fontId="7" fillId="0" borderId="0" xfId="95" applyFont="1" applyBorder="1" applyAlignment="1">
      <alignment horizontal="right" vertical="top"/>
    </xf>
    <xf numFmtId="0" fontId="57" fillId="0" borderId="0" xfId="95" applyFont="1" applyAlignment="1"/>
    <xf numFmtId="0" fontId="5" fillId="0" borderId="3" xfId="105" applyFont="1" applyBorder="1" applyAlignment="1">
      <alignment horizontal="center" wrapText="1"/>
    </xf>
    <xf numFmtId="0" fontId="7" fillId="0" borderId="0" xfId="95" applyFont="1" applyBorder="1" applyAlignment="1">
      <alignment wrapText="1"/>
    </xf>
    <xf numFmtId="0" fontId="0" fillId="0" borderId="0" xfId="0" applyAlignment="1">
      <alignment wrapText="1"/>
    </xf>
    <xf numFmtId="0" fontId="6" fillId="0" borderId="0" xfId="109" applyFont="1" applyAlignment="1">
      <alignment horizontal="center"/>
    </xf>
    <xf numFmtId="0" fontId="7" fillId="0" borderId="2" xfId="109" applyFont="1" applyBorder="1" applyAlignment="1">
      <alignment horizontal="center" vertical="top" wrapText="1"/>
    </xf>
    <xf numFmtId="0" fontId="6" fillId="0" borderId="0" xfId="109" applyFont="1" applyAlignment="1">
      <alignment vertical="top"/>
    </xf>
    <xf numFmtId="0" fontId="7" fillId="0" borderId="0" xfId="109" applyFont="1" applyAlignment="1">
      <alignment horizontal="right" vertical="top" wrapText="1" indent="1"/>
    </xf>
  </cellXfs>
  <cellStyles count="112">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2 2" xfId="28" xr:uid="{00000000-0005-0000-0000-000013000000}"/>
    <cellStyle name="Accent3 2" xfId="29" xr:uid="{00000000-0005-0000-0000-000014000000}"/>
    <cellStyle name="Accent4 2" xfId="30" xr:uid="{00000000-0005-0000-0000-000015000000}"/>
    <cellStyle name="Accent5 2" xfId="31" xr:uid="{00000000-0005-0000-0000-000016000000}"/>
    <cellStyle name="Accent6 2" xfId="32" xr:uid="{00000000-0005-0000-0000-000017000000}"/>
    <cellStyle name="Bad 2" xfId="33" xr:uid="{00000000-0005-0000-0000-000018000000}"/>
    <cellStyle name="Calculation 2" xfId="34" xr:uid="{00000000-0005-0000-0000-000019000000}"/>
    <cellStyle name="Check Cell 2" xfId="35" xr:uid="{00000000-0005-0000-0000-00001A000000}"/>
    <cellStyle name="Comma" xfId="1" builtinId="3"/>
    <cellStyle name="Comma [0]" xfId="2" builtinId="6"/>
    <cellStyle name="Comma 2" xfId="56" xr:uid="{00000000-0005-0000-0000-00001D000000}"/>
    <cellStyle name="Comma 2 2" xfId="84" xr:uid="{00000000-0005-0000-0000-00001E000000}"/>
    <cellStyle name="Explanatory Text 2" xfId="36" xr:uid="{00000000-0005-0000-0000-00001F000000}"/>
    <cellStyle name="Good 2" xfId="37" xr:uid="{00000000-0005-0000-0000-000020000000}"/>
    <cellStyle name="Heading 1 2" xfId="38" xr:uid="{00000000-0005-0000-0000-000021000000}"/>
    <cellStyle name="Heading 2 2" xfId="39" xr:uid="{00000000-0005-0000-0000-000022000000}"/>
    <cellStyle name="Heading 3 2" xfId="40" xr:uid="{00000000-0005-0000-0000-000023000000}"/>
    <cellStyle name="Heading 4 2" xfId="41" xr:uid="{00000000-0005-0000-0000-000024000000}"/>
    <cellStyle name="Input 2" xfId="42" xr:uid="{00000000-0005-0000-0000-000025000000}"/>
    <cellStyle name="Linked Cell 2" xfId="43" xr:uid="{00000000-0005-0000-0000-000026000000}"/>
    <cellStyle name="Neutral 2" xfId="44" xr:uid="{00000000-0005-0000-0000-000027000000}"/>
    <cellStyle name="Normal" xfId="0" builtinId="0"/>
    <cellStyle name="Normal - Style1 2" xfId="105" xr:uid="{00000000-0005-0000-0000-000029000000}"/>
    <cellStyle name="Normal 104" xfId="57" xr:uid="{00000000-0005-0000-0000-00002A000000}"/>
    <cellStyle name="Normal 105" xfId="58" xr:uid="{00000000-0005-0000-0000-00002B000000}"/>
    <cellStyle name="Normal 105 2" xfId="85" xr:uid="{00000000-0005-0000-0000-00002C000000}"/>
    <cellStyle name="Normal 105 3" xfId="106" xr:uid="{00000000-0005-0000-0000-00002D000000}"/>
    <cellStyle name="Normal 106" xfId="59" xr:uid="{00000000-0005-0000-0000-00002E000000}"/>
    <cellStyle name="Normal 107" xfId="60" xr:uid="{00000000-0005-0000-0000-00002F000000}"/>
    <cellStyle name="Normal 2" xfId="8" xr:uid="{00000000-0005-0000-0000-000030000000}"/>
    <cellStyle name="Normal 2 2" xfId="93" xr:uid="{00000000-0005-0000-0000-000031000000}"/>
    <cellStyle name="Normal 2 2 2" xfId="110" xr:uid="{00000000-0005-0000-0000-000032000000}"/>
    <cellStyle name="Normal 2 3" xfId="95" xr:uid="{00000000-0005-0000-0000-000033000000}"/>
    <cellStyle name="Normal 2 4" xfId="96" xr:uid="{00000000-0005-0000-0000-000034000000}"/>
    <cellStyle name="Normal 2 5" xfId="94" xr:uid="{00000000-0005-0000-0000-000035000000}"/>
    <cellStyle name="Normal 3" xfId="54" xr:uid="{00000000-0005-0000-0000-000036000000}"/>
    <cellStyle name="Normal 4" xfId="55" xr:uid="{00000000-0005-0000-0000-000037000000}"/>
    <cellStyle name="Normal 4 2" xfId="83" xr:uid="{00000000-0005-0000-0000-000038000000}"/>
    <cellStyle name="Normal 4 3" xfId="107" xr:uid="{00000000-0005-0000-0000-000039000000}"/>
    <cellStyle name="Normal 5" xfId="92" xr:uid="{00000000-0005-0000-0000-00003A000000}"/>
    <cellStyle name="Normal 5 2" xfId="109" xr:uid="{00000000-0005-0000-0000-00003B000000}"/>
    <cellStyle name="Normal 546" xfId="61" xr:uid="{00000000-0005-0000-0000-00003C000000}"/>
    <cellStyle name="Normal 546 2" xfId="86" xr:uid="{00000000-0005-0000-0000-00003D000000}"/>
    <cellStyle name="Normal 549" xfId="62" xr:uid="{00000000-0005-0000-0000-00003E000000}"/>
    <cellStyle name="Normal 549 2" xfId="87" xr:uid="{00000000-0005-0000-0000-00003F000000}"/>
    <cellStyle name="Normal 550" xfId="63" xr:uid="{00000000-0005-0000-0000-000040000000}"/>
    <cellStyle name="Normal 551" xfId="64" xr:uid="{00000000-0005-0000-0000-000041000000}"/>
    <cellStyle name="Normal 552" xfId="65" xr:uid="{00000000-0005-0000-0000-000042000000}"/>
    <cellStyle name="Normal 553" xfId="66" xr:uid="{00000000-0005-0000-0000-000043000000}"/>
    <cellStyle name="Normal 554" xfId="67" xr:uid="{00000000-0005-0000-0000-000044000000}"/>
    <cellStyle name="Normal 555" xfId="68" xr:uid="{00000000-0005-0000-0000-000045000000}"/>
    <cellStyle name="Normal 556" xfId="69" xr:uid="{00000000-0005-0000-0000-000046000000}"/>
    <cellStyle name="Normal 557" xfId="70" xr:uid="{00000000-0005-0000-0000-000047000000}"/>
    <cellStyle name="Normal 558" xfId="71" xr:uid="{00000000-0005-0000-0000-000048000000}"/>
    <cellStyle name="Normal 559" xfId="104" xr:uid="{00000000-0005-0000-0000-000049000000}"/>
    <cellStyle name="Normal 560" xfId="72" xr:uid="{00000000-0005-0000-0000-00004A000000}"/>
    <cellStyle name="Normal 562" xfId="73" xr:uid="{00000000-0005-0000-0000-00004B000000}"/>
    <cellStyle name="Normal 566" xfId="74" xr:uid="{00000000-0005-0000-0000-00004C000000}"/>
    <cellStyle name="Normal 567" xfId="75" xr:uid="{00000000-0005-0000-0000-00004D000000}"/>
    <cellStyle name="Normal 568" xfId="76" xr:uid="{00000000-0005-0000-0000-00004E000000}"/>
    <cellStyle name="Normal 569" xfId="77" xr:uid="{00000000-0005-0000-0000-00004F000000}"/>
    <cellStyle name="Normal 570" xfId="78" xr:uid="{00000000-0005-0000-0000-000050000000}"/>
    <cellStyle name="Normal 572" xfId="79" xr:uid="{00000000-0005-0000-0000-000051000000}"/>
    <cellStyle name="Normal 572 2" xfId="88" xr:uid="{00000000-0005-0000-0000-000052000000}"/>
    <cellStyle name="Normal 6" xfId="102" xr:uid="{00000000-0005-0000-0000-000053000000}"/>
    <cellStyle name="Normal 7" xfId="103" xr:uid="{00000000-0005-0000-0000-000054000000}"/>
    <cellStyle name="Normal 8" xfId="108" xr:uid="{00000000-0005-0000-0000-000055000000}"/>
    <cellStyle name="Normal_1049 TIMS queries" xfId="3" xr:uid="{00000000-0005-0000-0000-000056000000}"/>
    <cellStyle name="Normal_Appendix 5 Pasting Data" xfId="98" xr:uid="{00000000-0005-0000-0000-000057000000}"/>
    <cellStyle name="Normal_Appendix 5 Pasting Data 2" xfId="101" xr:uid="{00000000-0005-0000-0000-000058000000}"/>
    <cellStyle name="Normal_Borrowings" xfId="4" xr:uid="{00000000-0005-0000-0000-000059000000}"/>
    <cellStyle name="Normal_Dec 2010 Pasting Data" xfId="99" xr:uid="{00000000-0005-0000-0000-00005A000000}"/>
    <cellStyle name="Normal_December Pasting Data formatted2" xfId="97" xr:uid="{00000000-0005-0000-0000-00005B000000}"/>
    <cellStyle name="Normal_GG - OS" xfId="5" xr:uid="{00000000-0005-0000-0000-00005C000000}"/>
    <cellStyle name="Normal_Operating Revenue Tables Pasting Data prior year balance" xfId="100" xr:uid="{00000000-0005-0000-0000-00005D000000}"/>
    <cellStyle name="Normal_Other Financial Assets" xfId="6" xr:uid="{00000000-0005-0000-0000-00005E000000}"/>
    <cellStyle name="Note 2" xfId="45" xr:uid="{00000000-0005-0000-0000-00005F000000}"/>
    <cellStyle name="Output 2" xfId="46" xr:uid="{00000000-0005-0000-0000-000060000000}"/>
    <cellStyle name="Percent" xfId="7" builtinId="5"/>
    <cellStyle name="Percent 10" xfId="47" xr:uid="{00000000-0005-0000-0000-000062000000}"/>
    <cellStyle name="Percent 2" xfId="48" xr:uid="{00000000-0005-0000-0000-000063000000}"/>
    <cellStyle name="Percent 2 2" xfId="111" xr:uid="{00000000-0005-0000-0000-000064000000}"/>
    <cellStyle name="Percent 20" xfId="81" xr:uid="{00000000-0005-0000-0000-000065000000}"/>
    <cellStyle name="Percent 20 2" xfId="90" xr:uid="{00000000-0005-0000-0000-000066000000}"/>
    <cellStyle name="Percent 27" xfId="82" xr:uid="{00000000-0005-0000-0000-000067000000}"/>
    <cellStyle name="Percent 27 2" xfId="91" xr:uid="{00000000-0005-0000-0000-000068000000}"/>
    <cellStyle name="Percent 3" xfId="80" xr:uid="{00000000-0005-0000-0000-000069000000}"/>
    <cellStyle name="Percent 3 2" xfId="89" xr:uid="{00000000-0005-0000-0000-00006A000000}"/>
    <cellStyle name="Style1" xfId="49" xr:uid="{00000000-0005-0000-0000-00006B000000}"/>
    <cellStyle name="Style8" xfId="50" xr:uid="{00000000-0005-0000-0000-00006C000000}"/>
    <cellStyle name="Title 2" xfId="51" xr:uid="{00000000-0005-0000-0000-00006D000000}"/>
    <cellStyle name="Total 2" xfId="52" xr:uid="{00000000-0005-0000-0000-00006E000000}"/>
    <cellStyle name="Warning Text 2" xfId="53" xr:uid="{00000000-0005-0000-0000-00006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6</xdr:row>
      <xdr:rowOff>0</xdr:rowOff>
    </xdr:from>
    <xdr:to>
      <xdr:col>9</xdr:col>
      <xdr:colOff>285750</xdr:colOff>
      <xdr:row>29</xdr:row>
      <xdr:rowOff>66040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323850"/>
          <a:ext cx="5819774" cy="3790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238126</xdr:colOff>
      <xdr:row>6</xdr:row>
      <xdr:rowOff>63454</xdr:rowOff>
    </xdr:from>
    <xdr:to>
      <xdr:col>4</xdr:col>
      <xdr:colOff>171450</xdr:colOff>
      <xdr:row>20</xdr:row>
      <xdr:rowOff>161110</xdr:rowOff>
    </xdr:to>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6" y="1025479"/>
          <a:ext cx="3000374" cy="2364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553334</xdr:colOff>
      <xdr:row>5</xdr:row>
      <xdr:rowOff>142876</xdr:rowOff>
    </xdr:from>
    <xdr:to>
      <xdr:col>9</xdr:col>
      <xdr:colOff>571500</xdr:colOff>
      <xdr:row>21</xdr:row>
      <xdr:rowOff>36003</xdr:rowOff>
    </xdr:to>
    <xdr:pic>
      <xdr:nvPicPr>
        <xdr:cNvPr id="8" name="Picture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39584" y="942976"/>
          <a:ext cx="3104266" cy="2483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57151</xdr:rowOff>
    </xdr:from>
    <xdr:to>
      <xdr:col>9</xdr:col>
      <xdr:colOff>0</xdr:colOff>
      <xdr:row>23</xdr:row>
      <xdr:rowOff>99013</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9076"/>
          <a:ext cx="5534025" cy="3604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9525</xdr:rowOff>
    </xdr:from>
    <xdr:to>
      <xdr:col>6</xdr:col>
      <xdr:colOff>142875</xdr:colOff>
      <xdr:row>27</xdr:row>
      <xdr:rowOff>69996</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14400"/>
          <a:ext cx="5562600" cy="3622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219075</xdr:colOff>
      <xdr:row>5</xdr:row>
      <xdr:rowOff>66676</xdr:rowOff>
    </xdr:from>
    <xdr:to>
      <xdr:col>4</xdr:col>
      <xdr:colOff>590550</xdr:colOff>
      <xdr:row>20</xdr:row>
      <xdr:rowOff>51237</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819151"/>
          <a:ext cx="3143250" cy="24134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142874</xdr:colOff>
      <xdr:row>5</xdr:row>
      <xdr:rowOff>66675</xdr:rowOff>
    </xdr:from>
    <xdr:to>
      <xdr:col>11</xdr:col>
      <xdr:colOff>495299</xdr:colOff>
      <xdr:row>20</xdr:row>
      <xdr:rowOff>42398</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00474" y="819150"/>
          <a:ext cx="3400425" cy="2404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95250</xdr:rowOff>
    </xdr:from>
    <xdr:to>
      <xdr:col>7</xdr:col>
      <xdr:colOff>483393</xdr:colOff>
      <xdr:row>26</xdr:row>
      <xdr:rowOff>53453</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00100"/>
          <a:ext cx="5655468" cy="35205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247649</xdr:colOff>
      <xdr:row>5</xdr:row>
      <xdr:rowOff>111894</xdr:rowOff>
    </xdr:from>
    <xdr:to>
      <xdr:col>6</xdr:col>
      <xdr:colOff>266699</xdr:colOff>
      <xdr:row>28</xdr:row>
      <xdr:rowOff>151050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1016769"/>
          <a:ext cx="5781675" cy="3763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4</xdr:row>
      <xdr:rowOff>66675</xdr:rowOff>
    </xdr:from>
    <xdr:to>
      <xdr:col>6</xdr:col>
      <xdr:colOff>142156</xdr:colOff>
      <xdr:row>27</xdr:row>
      <xdr:rowOff>19050</xdr:rowOff>
    </xdr:to>
    <xdr:pic>
      <xdr:nvPicPr>
        <xdr:cNvPr id="4" name="Picture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09625"/>
          <a:ext cx="5619031" cy="3676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23</xdr:row>
      <xdr:rowOff>0</xdr:rowOff>
    </xdr:from>
    <xdr:ext cx="184731" cy="264560"/>
    <xdr:sp macro="" textlink="">
      <xdr:nvSpPr>
        <xdr:cNvPr id="2" name="TextBox 1">
          <a:extLst>
            <a:ext uri="{FF2B5EF4-FFF2-40B4-BE49-F238E27FC236}">
              <a16:creationId xmlns:a16="http://schemas.microsoft.com/office/drawing/2014/main" id="{00000000-0008-0000-2900-000002000000}"/>
            </a:ext>
          </a:extLst>
        </xdr:cNvPr>
        <xdr:cNvSpPr txBox="1"/>
      </xdr:nvSpPr>
      <xdr:spPr>
        <a:xfrm>
          <a:off x="3695700" y="3181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I456"/>
  <sheetViews>
    <sheetView showGridLines="0" tabSelected="1" zoomScaleNormal="100" workbookViewId="0"/>
  </sheetViews>
  <sheetFormatPr defaultRowHeight="12.75" x14ac:dyDescent="0.2"/>
  <cols>
    <col min="1" max="1" width="9.85546875" bestFit="1" customWidth="1"/>
  </cols>
  <sheetData>
    <row r="1" spans="1:9" x14ac:dyDescent="0.2">
      <c r="A1" s="104" t="s">
        <v>568</v>
      </c>
    </row>
    <row r="2" spans="1:9" x14ac:dyDescent="0.2">
      <c r="A2" s="104"/>
    </row>
    <row r="3" spans="1:9" x14ac:dyDescent="0.2">
      <c r="A3" s="104"/>
    </row>
    <row r="4" spans="1:9" ht="15.75" x14ac:dyDescent="0.2">
      <c r="A4" s="104"/>
      <c r="B4" s="695" t="s">
        <v>845</v>
      </c>
      <c r="C4" s="695"/>
      <c r="D4" s="695"/>
      <c r="E4" s="695"/>
      <c r="F4" s="695"/>
      <c r="G4" s="695"/>
      <c r="H4" s="695"/>
      <c r="I4" s="695"/>
    </row>
    <row r="5" spans="1:9" ht="14.25" x14ac:dyDescent="0.2">
      <c r="A5" s="104"/>
      <c r="B5" s="634"/>
      <c r="C5" s="634" t="s">
        <v>846</v>
      </c>
      <c r="D5" s="634"/>
      <c r="E5" s="634"/>
      <c r="F5" s="634"/>
      <c r="G5" s="634"/>
      <c r="H5" s="634"/>
      <c r="I5" s="634"/>
    </row>
    <row r="32" spans="1:6" x14ac:dyDescent="0.2">
      <c r="A32" s="314" t="s">
        <v>578</v>
      </c>
      <c r="B32" s="315"/>
      <c r="C32" s="316"/>
      <c r="D32" s="316"/>
      <c r="E32" s="316"/>
      <c r="F32" s="316"/>
    </row>
    <row r="33" spans="1:8" x14ac:dyDescent="0.2">
      <c r="A33" s="320"/>
      <c r="B33" s="316" t="s">
        <v>735</v>
      </c>
      <c r="C33" s="316" t="s">
        <v>736</v>
      </c>
      <c r="D33" s="316" t="s">
        <v>503</v>
      </c>
      <c r="E33" s="316" t="s">
        <v>506</v>
      </c>
      <c r="F33" s="316" t="s">
        <v>737</v>
      </c>
      <c r="H33" s="316"/>
    </row>
    <row r="34" spans="1:8" x14ac:dyDescent="0.2">
      <c r="A34" s="318" t="s">
        <v>738</v>
      </c>
      <c r="B34" s="4">
        <v>296</v>
      </c>
      <c r="C34" s="4">
        <v>-989</v>
      </c>
      <c r="D34" s="4">
        <v>-1445</v>
      </c>
      <c r="E34" s="4">
        <v>-701</v>
      </c>
      <c r="F34" s="4">
        <v>83</v>
      </c>
      <c r="H34" s="4"/>
    </row>
    <row r="35" spans="1:8" x14ac:dyDescent="0.2">
      <c r="A35" s="317"/>
      <c r="B35" s="4" t="s">
        <v>739</v>
      </c>
      <c r="C35" s="4" t="s">
        <v>740</v>
      </c>
      <c r="D35" s="4" t="s">
        <v>741</v>
      </c>
      <c r="E35" s="4" t="s">
        <v>742</v>
      </c>
      <c r="F35" s="4" t="s">
        <v>501</v>
      </c>
      <c r="H35" s="4"/>
    </row>
    <row r="36" spans="1:8" x14ac:dyDescent="0.2">
      <c r="A36" s="318" t="s">
        <v>743</v>
      </c>
      <c r="B36" s="4">
        <v>-431</v>
      </c>
      <c r="C36" s="4">
        <v>-2021</v>
      </c>
      <c r="D36" s="4">
        <v>-2474</v>
      </c>
      <c r="E36" s="4">
        <v>-618</v>
      </c>
      <c r="F36" s="4">
        <v>-674</v>
      </c>
    </row>
    <row r="37" spans="1:8" x14ac:dyDescent="0.2">
      <c r="A37" s="317"/>
      <c r="B37" s="4"/>
    </row>
    <row r="38" spans="1:8" x14ac:dyDescent="0.2">
      <c r="A38" s="317"/>
      <c r="B38" s="4"/>
    </row>
    <row r="39" spans="1:8" x14ac:dyDescent="0.2">
      <c r="A39" s="317"/>
      <c r="B39" s="4"/>
    </row>
    <row r="40" spans="1:8" x14ac:dyDescent="0.2">
      <c r="A40" s="317"/>
      <c r="B40" s="4"/>
    </row>
    <row r="41" spans="1:8" x14ac:dyDescent="0.2">
      <c r="A41" s="317"/>
      <c r="B41" s="4"/>
    </row>
    <row r="42" spans="1:8" x14ac:dyDescent="0.2">
      <c r="A42" s="317"/>
      <c r="B42" s="4"/>
    </row>
    <row r="43" spans="1:8" x14ac:dyDescent="0.2">
      <c r="A43" s="317"/>
      <c r="B43" s="4"/>
    </row>
    <row r="44" spans="1:8" x14ac:dyDescent="0.2">
      <c r="A44" s="317"/>
      <c r="B44" s="4"/>
    </row>
    <row r="45" spans="1:8" x14ac:dyDescent="0.2">
      <c r="A45" s="317"/>
      <c r="B45" s="4"/>
    </row>
    <row r="46" spans="1:8" x14ac:dyDescent="0.2">
      <c r="A46" s="317"/>
      <c r="B46" s="4"/>
    </row>
    <row r="47" spans="1:8" x14ac:dyDescent="0.2">
      <c r="A47" s="317"/>
      <c r="B47" s="4"/>
    </row>
    <row r="48" spans="1:8" x14ac:dyDescent="0.2">
      <c r="A48" s="317"/>
      <c r="B48" s="4"/>
    </row>
    <row r="49" spans="1:2" x14ac:dyDescent="0.2">
      <c r="A49" s="317"/>
      <c r="B49" s="4"/>
    </row>
    <row r="50" spans="1:2" x14ac:dyDescent="0.2">
      <c r="A50" s="317"/>
      <c r="B50" s="4"/>
    </row>
    <row r="51" spans="1:2" x14ac:dyDescent="0.2">
      <c r="A51" s="317"/>
      <c r="B51" s="4"/>
    </row>
    <row r="52" spans="1:2" x14ac:dyDescent="0.2">
      <c r="A52" s="317"/>
      <c r="B52" s="4"/>
    </row>
    <row r="53" spans="1:2" x14ac:dyDescent="0.2">
      <c r="A53" s="317"/>
      <c r="B53" s="4"/>
    </row>
    <row r="54" spans="1:2" x14ac:dyDescent="0.2">
      <c r="A54" s="317"/>
      <c r="B54" s="4"/>
    </row>
    <row r="55" spans="1:2" x14ac:dyDescent="0.2">
      <c r="A55" s="317"/>
      <c r="B55" s="4"/>
    </row>
    <row r="56" spans="1:2" x14ac:dyDescent="0.2">
      <c r="A56" s="317"/>
      <c r="B56" s="4"/>
    </row>
    <row r="57" spans="1:2" x14ac:dyDescent="0.2">
      <c r="A57" s="317"/>
      <c r="B57" s="4"/>
    </row>
    <row r="58" spans="1:2" x14ac:dyDescent="0.2">
      <c r="A58" s="317"/>
      <c r="B58" s="4"/>
    </row>
    <row r="59" spans="1:2" x14ac:dyDescent="0.2">
      <c r="A59" s="317"/>
      <c r="B59" s="4"/>
    </row>
    <row r="60" spans="1:2" x14ac:dyDescent="0.2">
      <c r="A60" s="317"/>
      <c r="B60" s="4"/>
    </row>
    <row r="61" spans="1:2" x14ac:dyDescent="0.2">
      <c r="A61" s="317"/>
      <c r="B61" s="4"/>
    </row>
    <row r="62" spans="1:2" x14ac:dyDescent="0.2">
      <c r="A62" s="317"/>
      <c r="B62" s="4"/>
    </row>
    <row r="63" spans="1:2" x14ac:dyDescent="0.2">
      <c r="A63" s="317"/>
      <c r="B63" s="4"/>
    </row>
    <row r="64" spans="1:2" x14ac:dyDescent="0.2">
      <c r="A64" s="317"/>
      <c r="B64" s="4"/>
    </row>
    <row r="65" spans="1:2" x14ac:dyDescent="0.2">
      <c r="A65" s="317"/>
      <c r="B65" s="4"/>
    </row>
    <row r="66" spans="1:2" x14ac:dyDescent="0.2">
      <c r="A66" s="317"/>
      <c r="B66" s="4"/>
    </row>
    <row r="67" spans="1:2" x14ac:dyDescent="0.2">
      <c r="A67" s="317"/>
      <c r="B67" s="4"/>
    </row>
    <row r="68" spans="1:2" x14ac:dyDescent="0.2">
      <c r="A68" s="317"/>
      <c r="B68" s="4"/>
    </row>
    <row r="69" spans="1:2" x14ac:dyDescent="0.2">
      <c r="A69" s="317"/>
      <c r="B69" s="4"/>
    </row>
    <row r="70" spans="1:2" x14ac:dyDescent="0.2">
      <c r="A70" s="317"/>
      <c r="B70" s="4"/>
    </row>
    <row r="71" spans="1:2" x14ac:dyDescent="0.2">
      <c r="A71" s="317"/>
      <c r="B71" s="4"/>
    </row>
    <row r="72" spans="1:2" x14ac:dyDescent="0.2">
      <c r="A72" s="317"/>
      <c r="B72" s="4"/>
    </row>
    <row r="73" spans="1:2" x14ac:dyDescent="0.2">
      <c r="A73" s="317"/>
      <c r="B73" s="4"/>
    </row>
    <row r="74" spans="1:2" x14ac:dyDescent="0.2">
      <c r="A74" s="317"/>
      <c r="B74" s="4"/>
    </row>
    <row r="75" spans="1:2" x14ac:dyDescent="0.2">
      <c r="A75" s="317"/>
      <c r="B75" s="4"/>
    </row>
    <row r="76" spans="1:2" x14ac:dyDescent="0.2">
      <c r="A76" s="317"/>
      <c r="B76" s="4"/>
    </row>
    <row r="77" spans="1:2" x14ac:dyDescent="0.2">
      <c r="A77" s="317"/>
      <c r="B77" s="4"/>
    </row>
    <row r="78" spans="1:2" x14ac:dyDescent="0.2">
      <c r="A78" s="317"/>
      <c r="B78" s="4"/>
    </row>
    <row r="79" spans="1:2" x14ac:dyDescent="0.2">
      <c r="A79" s="317"/>
      <c r="B79" s="4"/>
    </row>
    <row r="80" spans="1:2" x14ac:dyDescent="0.2">
      <c r="A80" s="317"/>
      <c r="B80" s="4"/>
    </row>
    <row r="81" spans="1:2" x14ac:dyDescent="0.2">
      <c r="A81" s="317"/>
      <c r="B81" s="4"/>
    </row>
    <row r="82" spans="1:2" x14ac:dyDescent="0.2">
      <c r="A82" s="317"/>
      <c r="B82" s="4"/>
    </row>
    <row r="83" spans="1:2" x14ac:dyDescent="0.2">
      <c r="A83" s="317"/>
      <c r="B83" s="4"/>
    </row>
    <row r="84" spans="1:2" x14ac:dyDescent="0.2">
      <c r="A84" s="317"/>
      <c r="B84" s="4"/>
    </row>
    <row r="85" spans="1:2" x14ac:dyDescent="0.2">
      <c r="A85" s="317"/>
      <c r="B85" s="4"/>
    </row>
    <row r="86" spans="1:2" x14ac:dyDescent="0.2">
      <c r="A86" s="317"/>
      <c r="B86" s="4"/>
    </row>
    <row r="87" spans="1:2" x14ac:dyDescent="0.2">
      <c r="A87" s="317"/>
      <c r="B87" s="4"/>
    </row>
    <row r="88" spans="1:2" x14ac:dyDescent="0.2">
      <c r="A88" s="317"/>
      <c r="B88" s="4"/>
    </row>
    <row r="89" spans="1:2" x14ac:dyDescent="0.2">
      <c r="A89" s="317"/>
      <c r="B89" s="4"/>
    </row>
    <row r="90" spans="1:2" x14ac:dyDescent="0.2">
      <c r="A90" s="317"/>
      <c r="B90" s="4"/>
    </row>
    <row r="91" spans="1:2" x14ac:dyDescent="0.2">
      <c r="A91" s="317"/>
      <c r="B91" s="4"/>
    </row>
    <row r="92" spans="1:2" x14ac:dyDescent="0.2">
      <c r="A92" s="317"/>
      <c r="B92" s="4"/>
    </row>
    <row r="93" spans="1:2" x14ac:dyDescent="0.2">
      <c r="A93" s="317"/>
      <c r="B93" s="4"/>
    </row>
    <row r="94" spans="1:2" x14ac:dyDescent="0.2">
      <c r="A94" s="317"/>
      <c r="B94" s="4"/>
    </row>
    <row r="95" spans="1:2" x14ac:dyDescent="0.2">
      <c r="A95" s="317"/>
      <c r="B95" s="4"/>
    </row>
    <row r="96" spans="1:2" x14ac:dyDescent="0.2">
      <c r="A96" s="317"/>
      <c r="B96" s="4"/>
    </row>
    <row r="97" spans="1:2" x14ac:dyDescent="0.2">
      <c r="A97" s="317"/>
      <c r="B97" s="4"/>
    </row>
    <row r="98" spans="1:2" x14ac:dyDescent="0.2">
      <c r="A98" s="317"/>
      <c r="B98" s="4"/>
    </row>
    <row r="99" spans="1:2" x14ac:dyDescent="0.2">
      <c r="A99" s="317"/>
      <c r="B99" s="4"/>
    </row>
    <row r="100" spans="1:2" x14ac:dyDescent="0.2">
      <c r="A100" s="317"/>
      <c r="B100" s="4"/>
    </row>
    <row r="101" spans="1:2" x14ac:dyDescent="0.2">
      <c r="A101" s="317"/>
      <c r="B101" s="4"/>
    </row>
    <row r="102" spans="1:2" x14ac:dyDescent="0.2">
      <c r="A102" s="317"/>
      <c r="B102" s="4"/>
    </row>
    <row r="103" spans="1:2" x14ac:dyDescent="0.2">
      <c r="A103" s="317"/>
      <c r="B103" s="4"/>
    </row>
    <row r="104" spans="1:2" x14ac:dyDescent="0.2">
      <c r="A104" s="317"/>
      <c r="B104" s="4"/>
    </row>
    <row r="105" spans="1:2" x14ac:dyDescent="0.2">
      <c r="A105" s="317"/>
      <c r="B105" s="4"/>
    </row>
    <row r="106" spans="1:2" x14ac:dyDescent="0.2">
      <c r="A106" s="317"/>
      <c r="B106" s="4"/>
    </row>
    <row r="107" spans="1:2" x14ac:dyDescent="0.2">
      <c r="A107" s="317"/>
      <c r="B107" s="4"/>
    </row>
    <row r="108" spans="1:2" x14ac:dyDescent="0.2">
      <c r="A108" s="317"/>
      <c r="B108" s="4"/>
    </row>
    <row r="109" spans="1:2" x14ac:dyDescent="0.2">
      <c r="A109" s="317"/>
      <c r="B109" s="4"/>
    </row>
    <row r="110" spans="1:2" x14ac:dyDescent="0.2">
      <c r="A110" s="317"/>
      <c r="B110" s="4"/>
    </row>
    <row r="111" spans="1:2" x14ac:dyDescent="0.2">
      <c r="A111" s="317"/>
      <c r="B111" s="4"/>
    </row>
    <row r="112" spans="1:2" x14ac:dyDescent="0.2">
      <c r="A112" s="317"/>
      <c r="B112" s="4"/>
    </row>
    <row r="113" spans="1:2" x14ac:dyDescent="0.2">
      <c r="A113" s="317"/>
      <c r="B113" s="4"/>
    </row>
    <row r="114" spans="1:2" x14ac:dyDescent="0.2">
      <c r="A114" s="317"/>
      <c r="B114" s="4"/>
    </row>
    <row r="115" spans="1:2" x14ac:dyDescent="0.2">
      <c r="A115" s="317"/>
      <c r="B115" s="4"/>
    </row>
    <row r="116" spans="1:2" x14ac:dyDescent="0.2">
      <c r="A116" s="317"/>
      <c r="B116" s="4"/>
    </row>
    <row r="117" spans="1:2" x14ac:dyDescent="0.2">
      <c r="A117" s="317"/>
      <c r="B117" s="4"/>
    </row>
    <row r="118" spans="1:2" x14ac:dyDescent="0.2">
      <c r="A118" s="317"/>
      <c r="B118" s="4"/>
    </row>
    <row r="119" spans="1:2" x14ac:dyDescent="0.2">
      <c r="A119" s="317"/>
      <c r="B119" s="4"/>
    </row>
    <row r="120" spans="1:2" x14ac:dyDescent="0.2">
      <c r="A120" s="317"/>
      <c r="B120" s="4"/>
    </row>
    <row r="121" spans="1:2" x14ac:dyDescent="0.2">
      <c r="A121" s="317"/>
      <c r="B121" s="4"/>
    </row>
    <row r="122" spans="1:2" x14ac:dyDescent="0.2">
      <c r="A122" s="317"/>
      <c r="B122" s="4"/>
    </row>
    <row r="123" spans="1:2" x14ac:dyDescent="0.2">
      <c r="A123" s="317"/>
      <c r="B123" s="4"/>
    </row>
    <row r="124" spans="1:2" x14ac:dyDescent="0.2">
      <c r="A124" s="317"/>
      <c r="B124" s="4"/>
    </row>
    <row r="125" spans="1:2" x14ac:dyDescent="0.2">
      <c r="A125" s="317"/>
      <c r="B125" s="4"/>
    </row>
    <row r="126" spans="1:2" x14ac:dyDescent="0.2">
      <c r="A126" s="317"/>
      <c r="B126" s="4"/>
    </row>
    <row r="127" spans="1:2" x14ac:dyDescent="0.2">
      <c r="A127" s="317"/>
      <c r="B127" s="4"/>
    </row>
    <row r="128" spans="1:2" x14ac:dyDescent="0.2">
      <c r="A128" s="317"/>
      <c r="B128" s="4"/>
    </row>
    <row r="129" spans="1:2" x14ac:dyDescent="0.2">
      <c r="A129" s="317"/>
      <c r="B129" s="4"/>
    </row>
    <row r="130" spans="1:2" x14ac:dyDescent="0.2">
      <c r="A130" s="317"/>
      <c r="B130" s="4"/>
    </row>
    <row r="131" spans="1:2" x14ac:dyDescent="0.2">
      <c r="A131" s="317"/>
      <c r="B131" s="4"/>
    </row>
    <row r="132" spans="1:2" x14ac:dyDescent="0.2">
      <c r="A132" s="317"/>
      <c r="B132" s="4"/>
    </row>
    <row r="133" spans="1:2" x14ac:dyDescent="0.2">
      <c r="A133" s="317"/>
      <c r="B133" s="4"/>
    </row>
    <row r="134" spans="1:2" x14ac:dyDescent="0.2">
      <c r="A134" s="317"/>
      <c r="B134" s="4"/>
    </row>
    <row r="135" spans="1:2" x14ac:dyDescent="0.2">
      <c r="A135" s="317"/>
      <c r="B135" s="4"/>
    </row>
    <row r="136" spans="1:2" x14ac:dyDescent="0.2">
      <c r="A136" s="317"/>
      <c r="B136" s="4"/>
    </row>
    <row r="137" spans="1:2" x14ac:dyDescent="0.2">
      <c r="A137" s="317"/>
      <c r="B137" s="4"/>
    </row>
    <row r="138" spans="1:2" x14ac:dyDescent="0.2">
      <c r="A138" s="317"/>
      <c r="B138" s="4"/>
    </row>
    <row r="139" spans="1:2" x14ac:dyDescent="0.2">
      <c r="A139" s="317"/>
      <c r="B139" s="4"/>
    </row>
    <row r="140" spans="1:2" x14ac:dyDescent="0.2">
      <c r="A140" s="317"/>
      <c r="B140" s="4"/>
    </row>
    <row r="141" spans="1:2" x14ac:dyDescent="0.2">
      <c r="A141" s="317"/>
      <c r="B141" s="4"/>
    </row>
    <row r="142" spans="1:2" x14ac:dyDescent="0.2">
      <c r="A142" s="317"/>
      <c r="B142" s="4"/>
    </row>
    <row r="143" spans="1:2" x14ac:dyDescent="0.2">
      <c r="A143" s="317"/>
      <c r="B143" s="4"/>
    </row>
    <row r="144" spans="1:2" x14ac:dyDescent="0.2">
      <c r="A144" s="317"/>
      <c r="B144" s="4"/>
    </row>
    <row r="145" spans="1:2" x14ac:dyDescent="0.2">
      <c r="A145" s="317"/>
      <c r="B145" s="4"/>
    </row>
    <row r="146" spans="1:2" x14ac:dyDescent="0.2">
      <c r="A146" s="317"/>
      <c r="B146" s="4"/>
    </row>
    <row r="147" spans="1:2" x14ac:dyDescent="0.2">
      <c r="A147" s="317"/>
      <c r="B147" s="4"/>
    </row>
    <row r="148" spans="1:2" x14ac:dyDescent="0.2">
      <c r="A148" s="317"/>
      <c r="B148" s="4"/>
    </row>
    <row r="149" spans="1:2" x14ac:dyDescent="0.2">
      <c r="A149" s="317"/>
      <c r="B149" s="4"/>
    </row>
    <row r="150" spans="1:2" x14ac:dyDescent="0.2">
      <c r="A150" s="317"/>
      <c r="B150" s="4"/>
    </row>
    <row r="151" spans="1:2" x14ac:dyDescent="0.2">
      <c r="A151" s="317"/>
      <c r="B151" s="4"/>
    </row>
    <row r="152" spans="1:2" x14ac:dyDescent="0.2">
      <c r="A152" s="317"/>
      <c r="B152" s="4"/>
    </row>
    <row r="153" spans="1:2" x14ac:dyDescent="0.2">
      <c r="A153" s="317"/>
      <c r="B153" s="4"/>
    </row>
    <row r="154" spans="1:2" x14ac:dyDescent="0.2">
      <c r="A154" s="317"/>
      <c r="B154" s="4"/>
    </row>
    <row r="155" spans="1:2" x14ac:dyDescent="0.2">
      <c r="A155" s="317"/>
      <c r="B155" s="4"/>
    </row>
    <row r="156" spans="1:2" x14ac:dyDescent="0.2">
      <c r="A156" s="317"/>
      <c r="B156" s="4"/>
    </row>
    <row r="157" spans="1:2" x14ac:dyDescent="0.2">
      <c r="A157" s="317"/>
      <c r="B157" s="4"/>
    </row>
    <row r="158" spans="1:2" x14ac:dyDescent="0.2">
      <c r="A158" s="317"/>
      <c r="B158" s="4"/>
    </row>
    <row r="159" spans="1:2" x14ac:dyDescent="0.2">
      <c r="A159" s="317"/>
      <c r="B159" s="4"/>
    </row>
    <row r="160" spans="1:2" x14ac:dyDescent="0.2">
      <c r="A160" s="317"/>
      <c r="B160" s="4"/>
    </row>
    <row r="161" spans="1:2" x14ac:dyDescent="0.2">
      <c r="A161" s="317"/>
      <c r="B161" s="4"/>
    </row>
    <row r="162" spans="1:2" x14ac:dyDescent="0.2">
      <c r="A162" s="317"/>
      <c r="B162" s="4"/>
    </row>
    <row r="163" spans="1:2" x14ac:dyDescent="0.2">
      <c r="A163" s="317"/>
      <c r="B163" s="4"/>
    </row>
    <row r="164" spans="1:2" x14ac:dyDescent="0.2">
      <c r="A164" s="317"/>
      <c r="B164" s="4"/>
    </row>
    <row r="165" spans="1:2" x14ac:dyDescent="0.2">
      <c r="A165" s="317"/>
      <c r="B165" s="4"/>
    </row>
    <row r="166" spans="1:2" x14ac:dyDescent="0.2">
      <c r="A166" s="317"/>
      <c r="B166" s="4"/>
    </row>
    <row r="167" spans="1:2" x14ac:dyDescent="0.2">
      <c r="A167" s="317"/>
      <c r="B167" s="4"/>
    </row>
    <row r="168" spans="1:2" x14ac:dyDescent="0.2">
      <c r="A168" s="317"/>
      <c r="B168" s="4"/>
    </row>
    <row r="169" spans="1:2" x14ac:dyDescent="0.2">
      <c r="A169" s="317"/>
      <c r="B169" s="4"/>
    </row>
    <row r="170" spans="1:2" x14ac:dyDescent="0.2">
      <c r="A170" s="317"/>
      <c r="B170" s="4"/>
    </row>
    <row r="171" spans="1:2" x14ac:dyDescent="0.2">
      <c r="A171" s="317"/>
      <c r="B171" s="4"/>
    </row>
    <row r="172" spans="1:2" x14ac:dyDescent="0.2">
      <c r="A172" s="317"/>
      <c r="B172" s="4"/>
    </row>
    <row r="173" spans="1:2" x14ac:dyDescent="0.2">
      <c r="A173" s="317"/>
      <c r="B173" s="4"/>
    </row>
    <row r="174" spans="1:2" x14ac:dyDescent="0.2">
      <c r="A174" s="317"/>
      <c r="B174" s="4"/>
    </row>
    <row r="175" spans="1:2" x14ac:dyDescent="0.2">
      <c r="A175" s="317"/>
      <c r="B175" s="4"/>
    </row>
    <row r="176" spans="1:2" x14ac:dyDescent="0.2">
      <c r="A176" s="317"/>
      <c r="B176" s="4"/>
    </row>
    <row r="177" spans="1:2" x14ac:dyDescent="0.2">
      <c r="A177" s="317"/>
      <c r="B177" s="4"/>
    </row>
    <row r="178" spans="1:2" x14ac:dyDescent="0.2">
      <c r="A178" s="317"/>
      <c r="B178" s="4"/>
    </row>
    <row r="179" spans="1:2" x14ac:dyDescent="0.2">
      <c r="A179" s="317"/>
      <c r="B179" s="4"/>
    </row>
    <row r="180" spans="1:2" x14ac:dyDescent="0.2">
      <c r="A180" s="317"/>
      <c r="B180" s="4"/>
    </row>
    <row r="181" spans="1:2" x14ac:dyDescent="0.2">
      <c r="A181" s="317"/>
      <c r="B181" s="4"/>
    </row>
    <row r="182" spans="1:2" x14ac:dyDescent="0.2">
      <c r="A182" s="317"/>
      <c r="B182" s="4"/>
    </row>
    <row r="183" spans="1:2" x14ac:dyDescent="0.2">
      <c r="A183" s="317"/>
      <c r="B183" s="4"/>
    </row>
    <row r="184" spans="1:2" x14ac:dyDescent="0.2">
      <c r="A184" s="317"/>
      <c r="B184" s="4"/>
    </row>
    <row r="185" spans="1:2" x14ac:dyDescent="0.2">
      <c r="A185" s="317"/>
      <c r="B185" s="4"/>
    </row>
    <row r="186" spans="1:2" x14ac:dyDescent="0.2">
      <c r="A186" s="317"/>
      <c r="B186" s="4"/>
    </row>
    <row r="187" spans="1:2" x14ac:dyDescent="0.2">
      <c r="A187" s="317"/>
      <c r="B187" s="4"/>
    </row>
    <row r="188" spans="1:2" x14ac:dyDescent="0.2">
      <c r="A188" s="317"/>
      <c r="B188" s="4"/>
    </row>
    <row r="189" spans="1:2" x14ac:dyDescent="0.2">
      <c r="A189" s="317"/>
      <c r="B189" s="4"/>
    </row>
    <row r="190" spans="1:2" x14ac:dyDescent="0.2">
      <c r="A190" s="317"/>
      <c r="B190" s="4"/>
    </row>
    <row r="191" spans="1:2" x14ac:dyDescent="0.2">
      <c r="A191" s="317"/>
      <c r="B191" s="4"/>
    </row>
    <row r="192" spans="1:2" x14ac:dyDescent="0.2">
      <c r="A192" s="317"/>
      <c r="B192" s="4"/>
    </row>
    <row r="193" spans="1:2" x14ac:dyDescent="0.2">
      <c r="A193" s="317"/>
      <c r="B193" s="4"/>
    </row>
    <row r="194" spans="1:2" x14ac:dyDescent="0.2">
      <c r="A194" s="317"/>
      <c r="B194" s="4"/>
    </row>
    <row r="195" spans="1:2" x14ac:dyDescent="0.2">
      <c r="A195" s="317"/>
      <c r="B195" s="4"/>
    </row>
    <row r="196" spans="1:2" x14ac:dyDescent="0.2">
      <c r="A196" s="317"/>
      <c r="B196" s="4"/>
    </row>
    <row r="197" spans="1:2" x14ac:dyDescent="0.2">
      <c r="A197" s="317"/>
      <c r="B197" s="4"/>
    </row>
    <row r="198" spans="1:2" x14ac:dyDescent="0.2">
      <c r="A198" s="317"/>
      <c r="B198" s="4"/>
    </row>
    <row r="199" spans="1:2" x14ac:dyDescent="0.2">
      <c r="A199" s="317"/>
      <c r="B199" s="4"/>
    </row>
    <row r="200" spans="1:2" x14ac:dyDescent="0.2">
      <c r="A200" s="317"/>
      <c r="B200" s="4"/>
    </row>
    <row r="201" spans="1:2" x14ac:dyDescent="0.2">
      <c r="A201" s="317"/>
      <c r="B201" s="4"/>
    </row>
    <row r="202" spans="1:2" x14ac:dyDescent="0.2">
      <c r="A202" s="317"/>
      <c r="B202" s="4"/>
    </row>
    <row r="203" spans="1:2" x14ac:dyDescent="0.2">
      <c r="A203" s="317"/>
      <c r="B203" s="4"/>
    </row>
    <row r="204" spans="1:2" x14ac:dyDescent="0.2">
      <c r="A204" s="317"/>
      <c r="B204" s="4"/>
    </row>
    <row r="205" spans="1:2" x14ac:dyDescent="0.2">
      <c r="A205" s="317"/>
      <c r="B205" s="4"/>
    </row>
    <row r="206" spans="1:2" x14ac:dyDescent="0.2">
      <c r="A206" s="317"/>
      <c r="B206" s="4"/>
    </row>
    <row r="207" spans="1:2" x14ac:dyDescent="0.2">
      <c r="A207" s="317"/>
      <c r="B207" s="4"/>
    </row>
    <row r="208" spans="1:2" x14ac:dyDescent="0.2">
      <c r="A208" s="317"/>
      <c r="B208" s="4"/>
    </row>
    <row r="209" spans="1:2" x14ac:dyDescent="0.2">
      <c r="A209" s="317"/>
      <c r="B209" s="4"/>
    </row>
    <row r="210" spans="1:2" x14ac:dyDescent="0.2">
      <c r="A210" s="317"/>
      <c r="B210" s="4"/>
    </row>
    <row r="211" spans="1:2" x14ac:dyDescent="0.2">
      <c r="A211" s="317"/>
      <c r="B211" s="4"/>
    </row>
    <row r="212" spans="1:2" x14ac:dyDescent="0.2">
      <c r="A212" s="317"/>
      <c r="B212" s="4"/>
    </row>
    <row r="213" spans="1:2" x14ac:dyDescent="0.2">
      <c r="A213" s="317"/>
      <c r="B213" s="4"/>
    </row>
    <row r="214" spans="1:2" x14ac:dyDescent="0.2">
      <c r="A214" s="317"/>
      <c r="B214" s="4"/>
    </row>
    <row r="215" spans="1:2" x14ac:dyDescent="0.2">
      <c r="A215" s="317"/>
      <c r="B215" s="4"/>
    </row>
    <row r="216" spans="1:2" x14ac:dyDescent="0.2">
      <c r="A216" s="317"/>
      <c r="B216" s="4"/>
    </row>
    <row r="217" spans="1:2" x14ac:dyDescent="0.2">
      <c r="A217" s="317"/>
      <c r="B217" s="4"/>
    </row>
    <row r="218" spans="1:2" x14ac:dyDescent="0.2">
      <c r="A218" s="317"/>
      <c r="B218" s="4"/>
    </row>
    <row r="219" spans="1:2" x14ac:dyDescent="0.2">
      <c r="A219" s="317"/>
      <c r="B219" s="4"/>
    </row>
    <row r="220" spans="1:2" x14ac:dyDescent="0.2">
      <c r="A220" s="317"/>
      <c r="B220" s="4"/>
    </row>
    <row r="221" spans="1:2" x14ac:dyDescent="0.2">
      <c r="A221" s="317"/>
      <c r="B221" s="4"/>
    </row>
    <row r="222" spans="1:2" x14ac:dyDescent="0.2">
      <c r="A222" s="317"/>
      <c r="B222" s="4"/>
    </row>
    <row r="223" spans="1:2" x14ac:dyDescent="0.2">
      <c r="A223" s="317"/>
      <c r="B223" s="4"/>
    </row>
    <row r="224" spans="1:2" x14ac:dyDescent="0.2">
      <c r="A224" s="317"/>
      <c r="B224" s="4"/>
    </row>
    <row r="225" spans="1:2" x14ac:dyDescent="0.2">
      <c r="A225" s="317"/>
      <c r="B225" s="4"/>
    </row>
    <row r="226" spans="1:2" x14ac:dyDescent="0.2">
      <c r="A226" s="317"/>
      <c r="B226" s="4"/>
    </row>
    <row r="227" spans="1:2" x14ac:dyDescent="0.2">
      <c r="A227" s="317"/>
      <c r="B227" s="4"/>
    </row>
    <row r="228" spans="1:2" x14ac:dyDescent="0.2">
      <c r="A228" s="317"/>
      <c r="B228" s="4"/>
    </row>
    <row r="229" spans="1:2" x14ac:dyDescent="0.2">
      <c r="A229" s="317"/>
      <c r="B229" s="4"/>
    </row>
    <row r="230" spans="1:2" x14ac:dyDescent="0.2">
      <c r="A230" s="317"/>
      <c r="B230" s="4"/>
    </row>
    <row r="231" spans="1:2" x14ac:dyDescent="0.2">
      <c r="A231" s="317"/>
      <c r="B231" s="4"/>
    </row>
    <row r="232" spans="1:2" x14ac:dyDescent="0.2">
      <c r="A232" s="317"/>
      <c r="B232" s="4"/>
    </row>
    <row r="233" spans="1:2" x14ac:dyDescent="0.2">
      <c r="A233" s="317"/>
      <c r="B233" s="4"/>
    </row>
    <row r="234" spans="1:2" x14ac:dyDescent="0.2">
      <c r="A234" s="317"/>
      <c r="B234" s="4"/>
    </row>
    <row r="235" spans="1:2" x14ac:dyDescent="0.2">
      <c r="A235" s="317"/>
      <c r="B235" s="4"/>
    </row>
    <row r="236" spans="1:2" x14ac:dyDescent="0.2">
      <c r="A236" s="317"/>
      <c r="B236" s="4"/>
    </row>
    <row r="237" spans="1:2" x14ac:dyDescent="0.2">
      <c r="A237" s="317"/>
      <c r="B237" s="4"/>
    </row>
    <row r="238" spans="1:2" x14ac:dyDescent="0.2">
      <c r="A238" s="317"/>
      <c r="B238" s="4"/>
    </row>
    <row r="239" spans="1:2" x14ac:dyDescent="0.2">
      <c r="A239" s="317"/>
      <c r="B239" s="4"/>
    </row>
    <row r="240" spans="1:2" x14ac:dyDescent="0.2">
      <c r="A240" s="317"/>
      <c r="B240" s="4"/>
    </row>
    <row r="241" spans="1:2" x14ac:dyDescent="0.2">
      <c r="A241" s="317"/>
      <c r="B241" s="4"/>
    </row>
    <row r="242" spans="1:2" x14ac:dyDescent="0.2">
      <c r="A242" s="317"/>
      <c r="B242" s="4"/>
    </row>
    <row r="243" spans="1:2" x14ac:dyDescent="0.2">
      <c r="A243" s="317"/>
      <c r="B243" s="4"/>
    </row>
    <row r="244" spans="1:2" x14ac:dyDescent="0.2">
      <c r="A244" s="317"/>
      <c r="B244" s="4"/>
    </row>
    <row r="245" spans="1:2" x14ac:dyDescent="0.2">
      <c r="A245" s="317"/>
      <c r="B245" s="4"/>
    </row>
    <row r="246" spans="1:2" x14ac:dyDescent="0.2">
      <c r="A246" s="317"/>
      <c r="B246" s="4"/>
    </row>
    <row r="247" spans="1:2" x14ac:dyDescent="0.2">
      <c r="A247" s="317"/>
      <c r="B247" s="4"/>
    </row>
    <row r="248" spans="1:2" x14ac:dyDescent="0.2">
      <c r="A248" s="317"/>
      <c r="B248" s="4"/>
    </row>
    <row r="249" spans="1:2" x14ac:dyDescent="0.2">
      <c r="A249" s="317"/>
      <c r="B249" s="4"/>
    </row>
    <row r="250" spans="1:2" x14ac:dyDescent="0.2">
      <c r="A250" s="317"/>
      <c r="B250" s="4"/>
    </row>
    <row r="251" spans="1:2" x14ac:dyDescent="0.2">
      <c r="A251" s="317"/>
      <c r="B251" s="4"/>
    </row>
    <row r="252" spans="1:2" x14ac:dyDescent="0.2">
      <c r="A252" s="317"/>
      <c r="B252" s="4"/>
    </row>
    <row r="253" spans="1:2" x14ac:dyDescent="0.2">
      <c r="A253" s="317"/>
      <c r="B253" s="4"/>
    </row>
    <row r="254" spans="1:2" x14ac:dyDescent="0.2">
      <c r="A254" s="317"/>
      <c r="B254" s="4"/>
    </row>
    <row r="255" spans="1:2" x14ac:dyDescent="0.2">
      <c r="A255" s="317"/>
      <c r="B255" s="4"/>
    </row>
    <row r="256" spans="1:2" x14ac:dyDescent="0.2">
      <c r="A256" s="317"/>
      <c r="B256" s="4"/>
    </row>
    <row r="257" spans="1:2" x14ac:dyDescent="0.2">
      <c r="A257" s="317"/>
      <c r="B257" s="4"/>
    </row>
    <row r="258" spans="1:2" x14ac:dyDescent="0.2">
      <c r="A258" s="317"/>
      <c r="B258" s="4"/>
    </row>
    <row r="259" spans="1:2" x14ac:dyDescent="0.2">
      <c r="A259" s="317"/>
      <c r="B259" s="4"/>
    </row>
    <row r="260" spans="1:2" x14ac:dyDescent="0.2">
      <c r="A260" s="317"/>
      <c r="B260" s="4"/>
    </row>
    <row r="261" spans="1:2" x14ac:dyDescent="0.2">
      <c r="A261" s="317"/>
      <c r="B261" s="4"/>
    </row>
    <row r="262" spans="1:2" x14ac:dyDescent="0.2">
      <c r="A262" s="317"/>
      <c r="B262" s="4"/>
    </row>
    <row r="263" spans="1:2" x14ac:dyDescent="0.2">
      <c r="A263" s="317"/>
      <c r="B263" s="4"/>
    </row>
    <row r="264" spans="1:2" x14ac:dyDescent="0.2">
      <c r="A264" s="317"/>
      <c r="B264" s="4"/>
    </row>
    <row r="265" spans="1:2" x14ac:dyDescent="0.2">
      <c r="A265" s="317"/>
      <c r="B265" s="4"/>
    </row>
    <row r="266" spans="1:2" x14ac:dyDescent="0.2">
      <c r="A266" s="317"/>
      <c r="B266" s="4"/>
    </row>
    <row r="267" spans="1:2" x14ac:dyDescent="0.2">
      <c r="A267" s="317"/>
      <c r="B267" s="4"/>
    </row>
    <row r="268" spans="1:2" x14ac:dyDescent="0.2">
      <c r="A268" s="317"/>
      <c r="B268" s="4"/>
    </row>
    <row r="269" spans="1:2" x14ac:dyDescent="0.2">
      <c r="A269" s="317"/>
      <c r="B269" s="4"/>
    </row>
    <row r="270" spans="1:2" x14ac:dyDescent="0.2">
      <c r="A270" s="317"/>
      <c r="B270" s="4"/>
    </row>
    <row r="271" spans="1:2" x14ac:dyDescent="0.2">
      <c r="A271" s="317"/>
      <c r="B271" s="4"/>
    </row>
    <row r="272" spans="1:2" x14ac:dyDescent="0.2">
      <c r="A272" s="317"/>
      <c r="B272" s="4"/>
    </row>
    <row r="273" spans="1:2" x14ac:dyDescent="0.2">
      <c r="A273" s="317"/>
      <c r="B273" s="4"/>
    </row>
    <row r="274" spans="1:2" x14ac:dyDescent="0.2">
      <c r="A274" s="317"/>
      <c r="B274" s="4"/>
    </row>
    <row r="275" spans="1:2" x14ac:dyDescent="0.2">
      <c r="A275" s="317"/>
      <c r="B275" s="4"/>
    </row>
    <row r="276" spans="1:2" x14ac:dyDescent="0.2">
      <c r="A276" s="317"/>
      <c r="B276" s="4"/>
    </row>
    <row r="277" spans="1:2" x14ac:dyDescent="0.2">
      <c r="A277" s="317"/>
      <c r="B277" s="4"/>
    </row>
    <row r="278" spans="1:2" x14ac:dyDescent="0.2">
      <c r="A278" s="317"/>
      <c r="B278" s="4"/>
    </row>
    <row r="279" spans="1:2" x14ac:dyDescent="0.2">
      <c r="A279" s="317"/>
      <c r="B279" s="4"/>
    </row>
    <row r="280" spans="1:2" x14ac:dyDescent="0.2">
      <c r="A280" s="317"/>
      <c r="B280" s="4"/>
    </row>
    <row r="281" spans="1:2" x14ac:dyDescent="0.2">
      <c r="A281" s="317"/>
      <c r="B281" s="4"/>
    </row>
    <row r="282" spans="1:2" x14ac:dyDescent="0.2">
      <c r="A282" s="317"/>
      <c r="B282" s="4"/>
    </row>
    <row r="283" spans="1:2" x14ac:dyDescent="0.2">
      <c r="A283" s="317"/>
      <c r="B283" s="4"/>
    </row>
    <row r="284" spans="1:2" x14ac:dyDescent="0.2">
      <c r="A284" s="317"/>
      <c r="B284" s="4"/>
    </row>
    <row r="285" spans="1:2" x14ac:dyDescent="0.2">
      <c r="A285" s="317"/>
      <c r="B285" s="4"/>
    </row>
    <row r="286" spans="1:2" x14ac:dyDescent="0.2">
      <c r="A286" s="317"/>
      <c r="B286" s="4"/>
    </row>
    <row r="287" spans="1:2" x14ac:dyDescent="0.2">
      <c r="A287" s="317"/>
      <c r="B287" s="4"/>
    </row>
    <row r="288" spans="1:2" x14ac:dyDescent="0.2">
      <c r="A288" s="317"/>
      <c r="B288" s="4"/>
    </row>
    <row r="289" spans="1:2" x14ac:dyDescent="0.2">
      <c r="A289" s="317"/>
      <c r="B289" s="4"/>
    </row>
    <row r="290" spans="1:2" x14ac:dyDescent="0.2">
      <c r="A290" s="317"/>
      <c r="B290" s="4"/>
    </row>
    <row r="291" spans="1:2" x14ac:dyDescent="0.2">
      <c r="A291" s="317"/>
      <c r="B291" s="4"/>
    </row>
    <row r="292" spans="1:2" x14ac:dyDescent="0.2">
      <c r="A292" s="317"/>
      <c r="B292" s="4"/>
    </row>
    <row r="293" spans="1:2" x14ac:dyDescent="0.2">
      <c r="A293" s="317"/>
      <c r="B293" s="4"/>
    </row>
    <row r="294" spans="1:2" x14ac:dyDescent="0.2">
      <c r="A294" s="317"/>
      <c r="B294" s="4"/>
    </row>
    <row r="295" spans="1:2" x14ac:dyDescent="0.2">
      <c r="A295" s="318"/>
      <c r="B295" s="4"/>
    </row>
    <row r="296" spans="1:2" x14ac:dyDescent="0.2">
      <c r="A296" s="317"/>
      <c r="B296" s="4"/>
    </row>
    <row r="297" spans="1:2" x14ac:dyDescent="0.2">
      <c r="A297" s="317"/>
      <c r="B297" s="4"/>
    </row>
    <row r="298" spans="1:2" x14ac:dyDescent="0.2">
      <c r="A298" s="317"/>
      <c r="B298" s="4"/>
    </row>
    <row r="299" spans="1:2" x14ac:dyDescent="0.2">
      <c r="A299" s="317"/>
      <c r="B299" s="4"/>
    </row>
    <row r="300" spans="1:2" x14ac:dyDescent="0.2">
      <c r="A300" s="317"/>
      <c r="B300" s="4"/>
    </row>
    <row r="301" spans="1:2" x14ac:dyDescent="0.2">
      <c r="A301" s="317"/>
      <c r="B301" s="4"/>
    </row>
    <row r="302" spans="1:2" x14ac:dyDescent="0.2">
      <c r="A302" s="317"/>
      <c r="B302" s="4"/>
    </row>
    <row r="303" spans="1:2" x14ac:dyDescent="0.2">
      <c r="A303" s="317"/>
      <c r="B303" s="4"/>
    </row>
    <row r="304" spans="1:2" x14ac:dyDescent="0.2">
      <c r="A304" s="317"/>
      <c r="B304" s="4"/>
    </row>
    <row r="305" spans="1:2" x14ac:dyDescent="0.2">
      <c r="A305" s="317"/>
      <c r="B305" s="4"/>
    </row>
    <row r="306" spans="1:2" x14ac:dyDescent="0.2">
      <c r="A306" s="317"/>
      <c r="B306" s="4"/>
    </row>
    <row r="307" spans="1:2" x14ac:dyDescent="0.2">
      <c r="A307" s="317"/>
      <c r="B307" s="4"/>
    </row>
    <row r="308" spans="1:2" x14ac:dyDescent="0.2">
      <c r="A308" s="317"/>
      <c r="B308" s="4"/>
    </row>
    <row r="309" spans="1:2" x14ac:dyDescent="0.2">
      <c r="A309" s="317"/>
      <c r="B309" s="4"/>
    </row>
    <row r="310" spans="1:2" x14ac:dyDescent="0.2">
      <c r="A310" s="317"/>
      <c r="B310" s="4"/>
    </row>
    <row r="311" spans="1:2" x14ac:dyDescent="0.2">
      <c r="A311" s="317"/>
      <c r="B311" s="4"/>
    </row>
    <row r="312" spans="1:2" x14ac:dyDescent="0.2">
      <c r="A312" s="317"/>
      <c r="B312" s="4"/>
    </row>
    <row r="313" spans="1:2" x14ac:dyDescent="0.2">
      <c r="A313" s="317"/>
      <c r="B313" s="4"/>
    </row>
    <row r="314" spans="1:2" x14ac:dyDescent="0.2">
      <c r="A314" s="317"/>
      <c r="B314" s="4"/>
    </row>
    <row r="315" spans="1:2" x14ac:dyDescent="0.2">
      <c r="A315" s="317"/>
      <c r="B315" s="4"/>
    </row>
    <row r="316" spans="1:2" x14ac:dyDescent="0.2">
      <c r="A316" s="317"/>
      <c r="B316" s="4"/>
    </row>
    <row r="317" spans="1:2" x14ac:dyDescent="0.2">
      <c r="A317" s="317"/>
      <c r="B317" s="4"/>
    </row>
    <row r="318" spans="1:2" x14ac:dyDescent="0.2">
      <c r="A318" s="317"/>
      <c r="B318" s="4"/>
    </row>
    <row r="319" spans="1:2" x14ac:dyDescent="0.2">
      <c r="A319" s="317"/>
      <c r="B319" s="4"/>
    </row>
    <row r="320" spans="1:2" x14ac:dyDescent="0.2">
      <c r="A320" s="317"/>
      <c r="B320" s="4"/>
    </row>
    <row r="321" spans="1:2" x14ac:dyDescent="0.2">
      <c r="A321" s="317"/>
      <c r="B321" s="4"/>
    </row>
    <row r="322" spans="1:2" x14ac:dyDescent="0.2">
      <c r="A322" s="317"/>
      <c r="B322" s="4"/>
    </row>
    <row r="323" spans="1:2" x14ac:dyDescent="0.2">
      <c r="A323" s="317"/>
      <c r="B323" s="4"/>
    </row>
    <row r="324" spans="1:2" x14ac:dyDescent="0.2">
      <c r="A324" s="317"/>
      <c r="B324" s="4"/>
    </row>
    <row r="325" spans="1:2" x14ac:dyDescent="0.2">
      <c r="A325" s="317"/>
      <c r="B325" s="4"/>
    </row>
    <row r="326" spans="1:2" x14ac:dyDescent="0.2">
      <c r="A326" s="317"/>
      <c r="B326" s="4"/>
    </row>
    <row r="327" spans="1:2" x14ac:dyDescent="0.2">
      <c r="A327" s="317"/>
      <c r="B327" s="4"/>
    </row>
    <row r="328" spans="1:2" x14ac:dyDescent="0.2">
      <c r="A328" s="317"/>
      <c r="B328" s="4"/>
    </row>
    <row r="329" spans="1:2" x14ac:dyDescent="0.2">
      <c r="A329" s="317"/>
      <c r="B329" s="4"/>
    </row>
    <row r="330" spans="1:2" x14ac:dyDescent="0.2">
      <c r="A330" s="317"/>
      <c r="B330" s="4"/>
    </row>
    <row r="331" spans="1:2" x14ac:dyDescent="0.2">
      <c r="A331" s="317"/>
      <c r="B331" s="4"/>
    </row>
    <row r="332" spans="1:2" x14ac:dyDescent="0.2">
      <c r="A332" s="317"/>
      <c r="B332" s="4"/>
    </row>
    <row r="333" spans="1:2" x14ac:dyDescent="0.2">
      <c r="A333" s="317"/>
      <c r="B333" s="4"/>
    </row>
    <row r="334" spans="1:2" x14ac:dyDescent="0.2">
      <c r="A334" s="317"/>
      <c r="B334" s="4"/>
    </row>
    <row r="335" spans="1:2" x14ac:dyDescent="0.2">
      <c r="A335" s="317"/>
      <c r="B335" s="4"/>
    </row>
    <row r="336" spans="1:2" x14ac:dyDescent="0.2">
      <c r="A336" s="317"/>
      <c r="B336" s="4"/>
    </row>
    <row r="337" spans="1:2" x14ac:dyDescent="0.2">
      <c r="A337" s="317"/>
      <c r="B337" s="4"/>
    </row>
    <row r="338" spans="1:2" x14ac:dyDescent="0.2">
      <c r="A338" s="317"/>
      <c r="B338" s="4"/>
    </row>
    <row r="339" spans="1:2" x14ac:dyDescent="0.2">
      <c r="A339" s="317"/>
      <c r="B339" s="4"/>
    </row>
    <row r="340" spans="1:2" x14ac:dyDescent="0.2">
      <c r="A340" s="317"/>
      <c r="B340" s="4"/>
    </row>
    <row r="341" spans="1:2" x14ac:dyDescent="0.2">
      <c r="A341" s="317"/>
      <c r="B341" s="4"/>
    </row>
    <row r="342" spans="1:2" x14ac:dyDescent="0.2">
      <c r="A342" s="317"/>
      <c r="B342" s="4"/>
    </row>
    <row r="343" spans="1:2" x14ac:dyDescent="0.2">
      <c r="A343" s="317"/>
      <c r="B343" s="4"/>
    </row>
    <row r="344" spans="1:2" x14ac:dyDescent="0.2">
      <c r="A344" s="317"/>
      <c r="B344" s="4"/>
    </row>
    <row r="345" spans="1:2" x14ac:dyDescent="0.2">
      <c r="A345" s="317"/>
      <c r="B345" s="4"/>
    </row>
    <row r="346" spans="1:2" x14ac:dyDescent="0.2">
      <c r="A346" s="317"/>
      <c r="B346" s="4"/>
    </row>
    <row r="347" spans="1:2" x14ac:dyDescent="0.2">
      <c r="A347" s="317"/>
      <c r="B347" s="4"/>
    </row>
    <row r="348" spans="1:2" x14ac:dyDescent="0.2">
      <c r="A348" s="317"/>
      <c r="B348" s="4"/>
    </row>
    <row r="349" spans="1:2" x14ac:dyDescent="0.2">
      <c r="A349" s="317"/>
      <c r="B349" s="4"/>
    </row>
    <row r="350" spans="1:2" x14ac:dyDescent="0.2">
      <c r="A350" s="317"/>
      <c r="B350" s="4"/>
    </row>
    <row r="351" spans="1:2" x14ac:dyDescent="0.2">
      <c r="A351" s="317"/>
      <c r="B351" s="4"/>
    </row>
    <row r="352" spans="1:2" x14ac:dyDescent="0.2">
      <c r="A352" s="317"/>
      <c r="B352" s="4"/>
    </row>
    <row r="353" spans="1:2" x14ac:dyDescent="0.2">
      <c r="A353" s="317"/>
      <c r="B353" s="4"/>
    </row>
    <row r="354" spans="1:2" x14ac:dyDescent="0.2">
      <c r="A354" s="317"/>
      <c r="B354" s="4"/>
    </row>
    <row r="355" spans="1:2" x14ac:dyDescent="0.2">
      <c r="A355" s="317"/>
      <c r="B355" s="4"/>
    </row>
    <row r="356" spans="1:2" x14ac:dyDescent="0.2">
      <c r="A356" s="317"/>
      <c r="B356" s="4"/>
    </row>
    <row r="357" spans="1:2" x14ac:dyDescent="0.2">
      <c r="A357" s="317"/>
      <c r="B357" s="4"/>
    </row>
    <row r="358" spans="1:2" x14ac:dyDescent="0.2">
      <c r="A358" s="317"/>
      <c r="B358" s="4"/>
    </row>
    <row r="359" spans="1:2" x14ac:dyDescent="0.2">
      <c r="A359" s="317"/>
      <c r="B359" s="4"/>
    </row>
    <row r="360" spans="1:2" x14ac:dyDescent="0.2">
      <c r="A360" s="317"/>
      <c r="B360" s="4"/>
    </row>
    <row r="361" spans="1:2" x14ac:dyDescent="0.2">
      <c r="A361" s="317"/>
      <c r="B361" s="4"/>
    </row>
    <row r="362" spans="1:2" x14ac:dyDescent="0.2">
      <c r="A362" s="317"/>
      <c r="B362" s="4"/>
    </row>
    <row r="363" spans="1:2" x14ac:dyDescent="0.2">
      <c r="A363" s="317"/>
      <c r="B363" s="4"/>
    </row>
    <row r="364" spans="1:2" x14ac:dyDescent="0.2">
      <c r="A364" s="317"/>
      <c r="B364" s="4"/>
    </row>
    <row r="365" spans="1:2" x14ac:dyDescent="0.2">
      <c r="A365" s="317"/>
      <c r="B365" s="4"/>
    </row>
    <row r="366" spans="1:2" x14ac:dyDescent="0.2">
      <c r="A366" s="317"/>
      <c r="B366" s="4"/>
    </row>
    <row r="367" spans="1:2" x14ac:dyDescent="0.2">
      <c r="A367" s="317"/>
      <c r="B367" s="4"/>
    </row>
    <row r="368" spans="1:2" x14ac:dyDescent="0.2">
      <c r="A368" s="317"/>
      <c r="B368" s="4"/>
    </row>
    <row r="369" spans="1:2" x14ac:dyDescent="0.2">
      <c r="A369" s="317"/>
      <c r="B369" s="4"/>
    </row>
    <row r="370" spans="1:2" x14ac:dyDescent="0.2">
      <c r="A370" s="317"/>
      <c r="B370" s="4"/>
    </row>
    <row r="371" spans="1:2" x14ac:dyDescent="0.2">
      <c r="A371" s="317"/>
      <c r="B371" s="4"/>
    </row>
    <row r="372" spans="1:2" x14ac:dyDescent="0.2">
      <c r="A372" s="317"/>
      <c r="B372" s="4"/>
    </row>
    <row r="373" spans="1:2" x14ac:dyDescent="0.2">
      <c r="A373" s="317"/>
      <c r="B373" s="4"/>
    </row>
    <row r="374" spans="1:2" x14ac:dyDescent="0.2">
      <c r="A374" s="317"/>
      <c r="B374" s="4"/>
    </row>
    <row r="375" spans="1:2" x14ac:dyDescent="0.2">
      <c r="A375" s="317"/>
      <c r="B375" s="4"/>
    </row>
    <row r="376" spans="1:2" x14ac:dyDescent="0.2">
      <c r="A376" s="317"/>
      <c r="B376" s="4"/>
    </row>
    <row r="377" spans="1:2" x14ac:dyDescent="0.2">
      <c r="A377" s="317"/>
      <c r="B377" s="4"/>
    </row>
    <row r="378" spans="1:2" x14ac:dyDescent="0.2">
      <c r="A378" s="317"/>
      <c r="B378" s="4"/>
    </row>
    <row r="379" spans="1:2" x14ac:dyDescent="0.2">
      <c r="A379" s="317"/>
      <c r="B379" s="4"/>
    </row>
    <row r="380" spans="1:2" x14ac:dyDescent="0.2">
      <c r="A380" s="317"/>
      <c r="B380" s="4"/>
    </row>
    <row r="381" spans="1:2" x14ac:dyDescent="0.2">
      <c r="A381" s="317"/>
      <c r="B381" s="4"/>
    </row>
    <row r="382" spans="1:2" x14ac:dyDescent="0.2">
      <c r="A382" s="317"/>
      <c r="B382" s="4"/>
    </row>
    <row r="383" spans="1:2" x14ac:dyDescent="0.2">
      <c r="A383" s="317"/>
      <c r="B383" s="4"/>
    </row>
    <row r="384" spans="1:2" x14ac:dyDescent="0.2">
      <c r="A384" s="317"/>
      <c r="B384" s="4"/>
    </row>
    <row r="385" spans="1:2" x14ac:dyDescent="0.2">
      <c r="A385" s="317"/>
      <c r="B385" s="4"/>
    </row>
    <row r="386" spans="1:2" x14ac:dyDescent="0.2">
      <c r="A386" s="317"/>
      <c r="B386" s="4"/>
    </row>
    <row r="387" spans="1:2" x14ac:dyDescent="0.2">
      <c r="A387" s="317"/>
      <c r="B387" s="4"/>
    </row>
    <row r="388" spans="1:2" x14ac:dyDescent="0.2">
      <c r="A388" s="317"/>
      <c r="B388" s="4"/>
    </row>
    <row r="389" spans="1:2" x14ac:dyDescent="0.2">
      <c r="A389" s="317"/>
      <c r="B389" s="4"/>
    </row>
    <row r="390" spans="1:2" x14ac:dyDescent="0.2">
      <c r="A390" s="317"/>
      <c r="B390" s="4"/>
    </row>
    <row r="391" spans="1:2" x14ac:dyDescent="0.2">
      <c r="A391" s="317"/>
      <c r="B391" s="4"/>
    </row>
    <row r="392" spans="1:2" x14ac:dyDescent="0.2">
      <c r="A392" s="317"/>
      <c r="B392" s="4"/>
    </row>
    <row r="393" spans="1:2" x14ac:dyDescent="0.2">
      <c r="A393" s="317"/>
      <c r="B393" s="4"/>
    </row>
    <row r="394" spans="1:2" x14ac:dyDescent="0.2">
      <c r="A394" s="317"/>
      <c r="B394" s="4"/>
    </row>
    <row r="395" spans="1:2" x14ac:dyDescent="0.2">
      <c r="A395" s="317"/>
      <c r="B395" s="4"/>
    </row>
    <row r="396" spans="1:2" x14ac:dyDescent="0.2">
      <c r="A396" s="317"/>
      <c r="B396" s="4"/>
    </row>
    <row r="397" spans="1:2" x14ac:dyDescent="0.2">
      <c r="A397" s="317"/>
      <c r="B397" s="4"/>
    </row>
    <row r="398" spans="1:2" x14ac:dyDescent="0.2">
      <c r="A398" s="317"/>
      <c r="B398" s="4"/>
    </row>
    <row r="399" spans="1:2" x14ac:dyDescent="0.2">
      <c r="A399" s="317"/>
      <c r="B399" s="4"/>
    </row>
    <row r="400" spans="1:2" x14ac:dyDescent="0.2">
      <c r="A400" s="317"/>
      <c r="B400" s="4"/>
    </row>
    <row r="401" spans="1:2" x14ac:dyDescent="0.2">
      <c r="A401" s="317"/>
      <c r="B401" s="4"/>
    </row>
    <row r="402" spans="1:2" x14ac:dyDescent="0.2">
      <c r="A402" s="317"/>
      <c r="B402" s="4"/>
    </row>
    <row r="403" spans="1:2" x14ac:dyDescent="0.2">
      <c r="A403" s="317"/>
      <c r="B403" s="4"/>
    </row>
    <row r="404" spans="1:2" x14ac:dyDescent="0.2">
      <c r="A404" s="317"/>
      <c r="B404" s="4"/>
    </row>
    <row r="405" spans="1:2" x14ac:dyDescent="0.2">
      <c r="A405" s="317"/>
      <c r="B405" s="4"/>
    </row>
    <row r="406" spans="1:2" x14ac:dyDescent="0.2">
      <c r="A406" s="317"/>
      <c r="B406" s="4"/>
    </row>
    <row r="407" spans="1:2" x14ac:dyDescent="0.2">
      <c r="A407" s="317"/>
      <c r="B407" s="4"/>
    </row>
    <row r="408" spans="1:2" x14ac:dyDescent="0.2">
      <c r="A408" s="317"/>
      <c r="B408" s="4"/>
    </row>
    <row r="409" spans="1:2" x14ac:dyDescent="0.2">
      <c r="A409" s="317"/>
      <c r="B409" s="4"/>
    </row>
    <row r="410" spans="1:2" x14ac:dyDescent="0.2">
      <c r="A410" s="317"/>
      <c r="B410" s="4"/>
    </row>
    <row r="411" spans="1:2" x14ac:dyDescent="0.2">
      <c r="A411" s="317"/>
      <c r="B411" s="4"/>
    </row>
    <row r="412" spans="1:2" x14ac:dyDescent="0.2">
      <c r="A412" s="317"/>
      <c r="B412" s="4"/>
    </row>
    <row r="413" spans="1:2" x14ac:dyDescent="0.2">
      <c r="A413" s="317"/>
      <c r="B413" s="4"/>
    </row>
    <row r="414" spans="1:2" x14ac:dyDescent="0.2">
      <c r="A414" s="317"/>
      <c r="B414" s="4"/>
    </row>
    <row r="415" spans="1:2" x14ac:dyDescent="0.2">
      <c r="A415" s="317"/>
      <c r="B415" s="4"/>
    </row>
    <row r="416" spans="1:2" x14ac:dyDescent="0.2">
      <c r="A416" s="317"/>
      <c r="B416" s="4"/>
    </row>
    <row r="417" spans="1:2" x14ac:dyDescent="0.2">
      <c r="A417" s="317"/>
      <c r="B417" s="4"/>
    </row>
    <row r="418" spans="1:2" x14ac:dyDescent="0.2">
      <c r="A418" s="317"/>
      <c r="B418" s="4"/>
    </row>
    <row r="419" spans="1:2" x14ac:dyDescent="0.2">
      <c r="A419" s="317"/>
      <c r="B419" s="4"/>
    </row>
    <row r="420" spans="1:2" x14ac:dyDescent="0.2">
      <c r="A420" s="317"/>
      <c r="B420" s="4"/>
    </row>
    <row r="421" spans="1:2" x14ac:dyDescent="0.2">
      <c r="A421" s="317"/>
      <c r="B421" s="4"/>
    </row>
    <row r="422" spans="1:2" x14ac:dyDescent="0.2">
      <c r="A422" s="317"/>
      <c r="B422" s="4"/>
    </row>
    <row r="423" spans="1:2" x14ac:dyDescent="0.2">
      <c r="A423" s="317"/>
      <c r="B423" s="4"/>
    </row>
    <row r="424" spans="1:2" x14ac:dyDescent="0.2">
      <c r="A424" s="317"/>
      <c r="B424" s="4"/>
    </row>
    <row r="425" spans="1:2" x14ac:dyDescent="0.2">
      <c r="A425" s="317"/>
      <c r="B425" s="4"/>
    </row>
    <row r="426" spans="1:2" x14ac:dyDescent="0.2">
      <c r="A426" s="317"/>
      <c r="B426" s="4"/>
    </row>
    <row r="427" spans="1:2" x14ac:dyDescent="0.2">
      <c r="A427" s="317"/>
      <c r="B427" s="4"/>
    </row>
    <row r="428" spans="1:2" x14ac:dyDescent="0.2">
      <c r="A428" s="317"/>
      <c r="B428" s="4"/>
    </row>
    <row r="429" spans="1:2" x14ac:dyDescent="0.2">
      <c r="A429" s="317"/>
      <c r="B429" s="4"/>
    </row>
    <row r="430" spans="1:2" x14ac:dyDescent="0.2">
      <c r="A430" s="317"/>
      <c r="B430" s="4"/>
    </row>
    <row r="431" spans="1:2" x14ac:dyDescent="0.2">
      <c r="A431" s="317"/>
      <c r="B431" s="4"/>
    </row>
    <row r="432" spans="1:2" x14ac:dyDescent="0.2">
      <c r="A432" s="317"/>
      <c r="B432" s="4"/>
    </row>
    <row r="433" spans="1:2" x14ac:dyDescent="0.2">
      <c r="A433" s="317"/>
      <c r="B433" s="4"/>
    </row>
    <row r="434" spans="1:2" x14ac:dyDescent="0.2">
      <c r="A434" s="317"/>
      <c r="B434" s="4"/>
    </row>
    <row r="435" spans="1:2" x14ac:dyDescent="0.2">
      <c r="A435" s="317"/>
      <c r="B435" s="4"/>
    </row>
    <row r="436" spans="1:2" x14ac:dyDescent="0.2">
      <c r="A436" s="317"/>
      <c r="B436" s="4"/>
    </row>
    <row r="437" spans="1:2" x14ac:dyDescent="0.2">
      <c r="A437" s="317"/>
      <c r="B437" s="4"/>
    </row>
    <row r="438" spans="1:2" x14ac:dyDescent="0.2">
      <c r="A438" s="317"/>
      <c r="B438" s="4"/>
    </row>
    <row r="439" spans="1:2" x14ac:dyDescent="0.2">
      <c r="A439" s="317"/>
      <c r="B439" s="4"/>
    </row>
    <row r="440" spans="1:2" x14ac:dyDescent="0.2">
      <c r="A440" s="317"/>
      <c r="B440" s="4"/>
    </row>
    <row r="441" spans="1:2" x14ac:dyDescent="0.2">
      <c r="A441" s="317"/>
      <c r="B441" s="4"/>
    </row>
    <row r="442" spans="1:2" x14ac:dyDescent="0.2">
      <c r="A442" s="317"/>
      <c r="B442" s="4"/>
    </row>
    <row r="443" spans="1:2" x14ac:dyDescent="0.2">
      <c r="A443" s="317"/>
      <c r="B443" s="4"/>
    </row>
    <row r="444" spans="1:2" x14ac:dyDescent="0.2">
      <c r="A444" s="317"/>
      <c r="B444" s="4"/>
    </row>
    <row r="445" spans="1:2" x14ac:dyDescent="0.2">
      <c r="A445" s="317"/>
      <c r="B445" s="4"/>
    </row>
    <row r="446" spans="1:2" x14ac:dyDescent="0.2">
      <c r="A446" s="317"/>
      <c r="B446" s="4"/>
    </row>
    <row r="447" spans="1:2" x14ac:dyDescent="0.2">
      <c r="A447" s="317"/>
      <c r="B447" s="4"/>
    </row>
    <row r="448" spans="1:2" x14ac:dyDescent="0.2">
      <c r="A448" s="317"/>
      <c r="B448" s="4"/>
    </row>
    <row r="449" spans="1:2" x14ac:dyDescent="0.2">
      <c r="A449" s="317"/>
      <c r="B449" s="4"/>
    </row>
    <row r="450" spans="1:2" x14ac:dyDescent="0.2">
      <c r="A450" s="317"/>
      <c r="B450" s="4"/>
    </row>
    <row r="451" spans="1:2" x14ac:dyDescent="0.2">
      <c r="A451" s="317"/>
      <c r="B451" s="4"/>
    </row>
    <row r="452" spans="1:2" x14ac:dyDescent="0.2">
      <c r="A452" s="317"/>
      <c r="B452" s="4"/>
    </row>
    <row r="453" spans="1:2" x14ac:dyDescent="0.2">
      <c r="A453" s="317"/>
      <c r="B453" s="4"/>
    </row>
    <row r="454" spans="1:2" x14ac:dyDescent="0.2">
      <c r="A454" s="317"/>
      <c r="B454" s="4"/>
    </row>
    <row r="455" spans="1:2" x14ac:dyDescent="0.2">
      <c r="A455" s="317"/>
      <c r="B455" s="4"/>
    </row>
    <row r="456" spans="1:2" x14ac:dyDescent="0.2">
      <c r="A456" s="317"/>
    </row>
  </sheetData>
  <mergeCells count="1">
    <mergeCell ref="B4:I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H26"/>
  <sheetViews>
    <sheetView showGridLines="0" zoomScaleNormal="100" workbookViewId="0"/>
  </sheetViews>
  <sheetFormatPr defaultColWidth="9.140625" defaultRowHeight="11.25" x14ac:dyDescent="0.2"/>
  <cols>
    <col min="1" max="1" width="36.140625" style="151" customWidth="1"/>
    <col min="2" max="2" width="9.7109375" style="165" customWidth="1"/>
    <col min="3" max="4" width="9.7109375" style="4" customWidth="1"/>
    <col min="5" max="5" width="2.7109375" style="4" customWidth="1"/>
    <col min="6" max="8" width="9.7109375" style="4" customWidth="1"/>
    <col min="9" max="16384" width="9.140625" style="4"/>
  </cols>
  <sheetData>
    <row r="1" spans="1:8" ht="12.75" x14ac:dyDescent="0.2">
      <c r="A1" s="102" t="s">
        <v>518</v>
      </c>
      <c r="B1" s="102"/>
    </row>
    <row r="2" spans="1:8" ht="12.75" x14ac:dyDescent="0.2">
      <c r="A2" s="102"/>
      <c r="B2" s="102"/>
    </row>
    <row r="3" spans="1:8" ht="15.75" x14ac:dyDescent="0.25">
      <c r="A3" s="696" t="s">
        <v>502</v>
      </c>
      <c r="B3" s="696"/>
      <c r="C3" s="696"/>
      <c r="D3" s="696"/>
      <c r="E3" s="696"/>
      <c r="F3" s="696"/>
      <c r="G3" s="696"/>
      <c r="H3" s="696"/>
    </row>
    <row r="4" spans="1:8" ht="14.25" x14ac:dyDescent="0.2">
      <c r="A4" s="697" t="s">
        <v>488</v>
      </c>
      <c r="B4" s="697"/>
      <c r="C4" s="697"/>
      <c r="D4" s="697"/>
      <c r="E4" s="697"/>
      <c r="F4" s="697"/>
      <c r="G4" s="697"/>
      <c r="H4" s="697"/>
    </row>
    <row r="6" spans="1:8" ht="12.75" customHeight="1" x14ac:dyDescent="0.2">
      <c r="A6" s="3"/>
      <c r="B6" s="708" t="s">
        <v>737</v>
      </c>
      <c r="C6" s="708"/>
      <c r="D6" s="708"/>
      <c r="E6" s="152"/>
      <c r="F6" s="708" t="s">
        <v>506</v>
      </c>
      <c r="G6" s="708"/>
      <c r="H6" s="708"/>
    </row>
    <row r="7" spans="1:8" ht="30" customHeight="1" x14ac:dyDescent="0.2">
      <c r="A7" s="698"/>
      <c r="B7" s="707" t="s">
        <v>504</v>
      </c>
      <c r="C7" s="703" t="s">
        <v>500</v>
      </c>
      <c r="D7" s="700" t="s">
        <v>507</v>
      </c>
      <c r="E7" s="699"/>
      <c r="F7" s="707" t="s">
        <v>504</v>
      </c>
      <c r="G7" s="705" t="s">
        <v>500</v>
      </c>
      <c r="H7" s="700" t="s">
        <v>508</v>
      </c>
    </row>
    <row r="8" spans="1:8" ht="3" customHeight="1" x14ac:dyDescent="0.2">
      <c r="A8" s="698"/>
      <c r="B8" s="706"/>
      <c r="C8" s="704"/>
      <c r="D8" s="701"/>
      <c r="E8" s="699"/>
      <c r="F8" s="706"/>
      <c r="G8" s="706"/>
      <c r="H8" s="702"/>
    </row>
    <row r="9" spans="1:8" x14ac:dyDescent="0.2">
      <c r="A9" s="698"/>
      <c r="B9" s="21" t="s">
        <v>0</v>
      </c>
      <c r="C9" s="91" t="s">
        <v>0</v>
      </c>
      <c r="D9" s="161" t="s">
        <v>0</v>
      </c>
      <c r="E9" s="699"/>
      <c r="F9" s="161" t="s">
        <v>0</v>
      </c>
      <c r="G9" s="21" t="s">
        <v>0</v>
      </c>
      <c r="H9" s="161" t="s">
        <v>0</v>
      </c>
    </row>
    <row r="10" spans="1:8" ht="3" customHeight="1" x14ac:dyDescent="0.2">
      <c r="A10" s="6"/>
      <c r="B10" s="6"/>
      <c r="C10" s="158"/>
      <c r="D10" s="150"/>
      <c r="E10" s="149"/>
      <c r="F10" s="161"/>
      <c r="G10" s="149"/>
      <c r="H10" s="149"/>
    </row>
    <row r="11" spans="1:8" x14ac:dyDescent="0.2">
      <c r="A11" s="24" t="s">
        <v>184</v>
      </c>
      <c r="B11" s="24"/>
      <c r="C11" s="155"/>
    </row>
    <row r="12" spans="1:8" x14ac:dyDescent="0.2">
      <c r="A12" s="25" t="s">
        <v>201</v>
      </c>
      <c r="B12" s="49">
        <v>182.25800000000254</v>
      </c>
      <c r="C12" s="42">
        <v>82.560000000003129</v>
      </c>
      <c r="D12" s="43">
        <v>-673.53299999999945</v>
      </c>
      <c r="E12" s="44"/>
      <c r="F12" s="43">
        <v>-32.276000000002568</v>
      </c>
      <c r="G12" s="43">
        <v>-701.15100000000166</v>
      </c>
      <c r="H12" s="43">
        <v>-617.71600000000763</v>
      </c>
    </row>
    <row r="13" spans="1:8" x14ac:dyDescent="0.2">
      <c r="A13" s="25" t="s">
        <v>489</v>
      </c>
      <c r="B13" s="49">
        <v>387.64899999999852</v>
      </c>
      <c r="C13" s="42">
        <v>434.1349999999984</v>
      </c>
      <c r="D13" s="43">
        <v>742.88599999999497</v>
      </c>
      <c r="E13" s="45"/>
      <c r="F13" s="174">
        <v>47.094999999997526</v>
      </c>
      <c r="G13" s="43">
        <v>72.066999999997279</v>
      </c>
      <c r="H13" s="43">
        <v>457.83499999999913</v>
      </c>
    </row>
    <row r="14" spans="1:8" x14ac:dyDescent="0.2">
      <c r="A14" s="25" t="s">
        <v>490</v>
      </c>
      <c r="B14" s="49">
        <v>-42.967999999999847</v>
      </c>
      <c r="C14" s="42">
        <v>262.01700000000028</v>
      </c>
      <c r="D14" s="43">
        <v>291.05199999999968</v>
      </c>
      <c r="E14" s="45"/>
      <c r="F14" s="174">
        <v>-50.66800000000012</v>
      </c>
      <c r="G14" s="43">
        <v>262.30299999999988</v>
      </c>
      <c r="H14" s="43">
        <v>319.68500000000085</v>
      </c>
    </row>
    <row r="15" spans="1:8" ht="3" customHeight="1" x14ac:dyDescent="0.2">
      <c r="A15" s="4"/>
      <c r="B15" s="4"/>
      <c r="C15" s="42"/>
      <c r="D15" s="43"/>
      <c r="E15" s="46"/>
      <c r="F15" s="46"/>
      <c r="G15" s="43"/>
      <c r="H15" s="43"/>
    </row>
    <row r="16" spans="1:8" x14ac:dyDescent="0.2">
      <c r="A16" s="18" t="s">
        <v>491</v>
      </c>
      <c r="B16" s="18"/>
      <c r="C16" s="42"/>
      <c r="D16" s="43"/>
      <c r="E16" s="45"/>
      <c r="F16" s="45"/>
      <c r="G16" s="43"/>
      <c r="H16" s="43"/>
    </row>
    <row r="17" spans="1:8" ht="3" customHeight="1" x14ac:dyDescent="0.2">
      <c r="A17" s="4"/>
      <c r="B17" s="4"/>
      <c r="C17" s="42"/>
      <c r="D17" s="43"/>
      <c r="E17" s="44"/>
      <c r="F17" s="44"/>
      <c r="G17" s="43"/>
      <c r="H17" s="43"/>
    </row>
    <row r="18" spans="1:8" x14ac:dyDescent="0.2">
      <c r="A18" s="4" t="s">
        <v>492</v>
      </c>
      <c r="B18" s="160">
        <v>328.98200000000003</v>
      </c>
      <c r="C18" s="42">
        <v>328.98200000000003</v>
      </c>
      <c r="D18" s="43">
        <v>1313.8910000000001</v>
      </c>
      <c r="E18" s="45"/>
      <c r="F18" s="160">
        <v>494.68599999999998</v>
      </c>
      <c r="G18" s="160">
        <v>759.35199999999998</v>
      </c>
      <c r="H18" s="43">
        <v>1718.1980000000001</v>
      </c>
    </row>
    <row r="19" spans="1:8" x14ac:dyDescent="0.2">
      <c r="A19" s="23" t="s">
        <v>493</v>
      </c>
      <c r="C19" s="42"/>
      <c r="D19" s="43"/>
      <c r="E19" s="45"/>
      <c r="F19" s="45"/>
      <c r="G19" s="160"/>
      <c r="H19" s="43"/>
    </row>
    <row r="20" spans="1:8" x14ac:dyDescent="0.2">
      <c r="A20" s="28" t="s">
        <v>494</v>
      </c>
      <c r="B20" s="160">
        <v>0</v>
      </c>
      <c r="C20" s="170">
        <v>0</v>
      </c>
      <c r="D20" s="49">
        <v>56.926000000000002</v>
      </c>
      <c r="E20" s="44"/>
      <c r="F20" s="44">
        <v>0</v>
      </c>
      <c r="G20" s="160">
        <v>0</v>
      </c>
      <c r="H20" s="49">
        <v>64.177999999999997</v>
      </c>
    </row>
    <row r="21" spans="1:8" ht="3" customHeight="1" x14ac:dyDescent="0.2">
      <c r="A21" s="25"/>
      <c r="B21" s="25"/>
      <c r="C21" s="42"/>
    </row>
    <row r="22" spans="1:8" x14ac:dyDescent="0.2">
      <c r="A22" s="24" t="s">
        <v>495</v>
      </c>
      <c r="B22" s="167">
        <v>197.95700000000579</v>
      </c>
      <c r="C22" s="168">
        <v>449.7300000000032</v>
      </c>
      <c r="D22" s="156">
        <v>-1010.4119999999893</v>
      </c>
      <c r="E22" s="157"/>
      <c r="F22" s="156">
        <v>-530.53499999998712</v>
      </c>
      <c r="G22" s="156">
        <v>-1126.1329999999907</v>
      </c>
      <c r="H22" s="156">
        <v>-1622.5720000000074</v>
      </c>
    </row>
    <row r="24" spans="1:8" x14ac:dyDescent="0.2">
      <c r="A24" s="182" t="s">
        <v>733</v>
      </c>
    </row>
    <row r="25" spans="1:8" x14ac:dyDescent="0.2">
      <c r="A25" s="182" t="s">
        <v>768</v>
      </c>
    </row>
    <row r="26" spans="1:8" x14ac:dyDescent="0.2">
      <c r="A26" s="292" t="s">
        <v>544</v>
      </c>
      <c r="B26" s="292"/>
      <c r="C26" s="293"/>
      <c r="D26" s="293"/>
      <c r="E26" s="293"/>
      <c r="F26" s="293"/>
      <c r="G26" s="293"/>
      <c r="H26" s="293"/>
    </row>
  </sheetData>
  <mergeCells count="12">
    <mergeCell ref="H7:H8"/>
    <mergeCell ref="A3:H3"/>
    <mergeCell ref="A4:H4"/>
    <mergeCell ref="A7:A9"/>
    <mergeCell ref="C7:C8"/>
    <mergeCell ref="D7:D8"/>
    <mergeCell ref="E7:E9"/>
    <mergeCell ref="G7:G8"/>
    <mergeCell ref="B7:B8"/>
    <mergeCell ref="F7:F8"/>
    <mergeCell ref="B6:D6"/>
    <mergeCell ref="F6:H6"/>
  </mergeCells>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F44"/>
  <sheetViews>
    <sheetView showGridLines="0" zoomScaleNormal="100" workbookViewId="0"/>
  </sheetViews>
  <sheetFormatPr defaultRowHeight="12.75" x14ac:dyDescent="0.2"/>
  <cols>
    <col min="1" max="1" width="38.7109375" customWidth="1"/>
    <col min="2" max="2" width="6.85546875" bestFit="1" customWidth="1"/>
  </cols>
  <sheetData>
    <row r="1" spans="1:6" x14ac:dyDescent="0.2">
      <c r="A1" s="482" t="s">
        <v>766</v>
      </c>
    </row>
    <row r="2" spans="1:6" x14ac:dyDescent="0.2">
      <c r="A2" s="482"/>
    </row>
    <row r="3" spans="1:6" s="485" customFormat="1" ht="18.75" x14ac:dyDescent="0.2">
      <c r="A3" s="695" t="s">
        <v>722</v>
      </c>
      <c r="B3" s="695"/>
      <c r="C3" s="695"/>
      <c r="D3" s="695"/>
      <c r="E3" s="695"/>
      <c r="F3" s="695"/>
    </row>
    <row r="4" spans="1:6" s="483" customFormat="1" ht="14.25" x14ac:dyDescent="0.2">
      <c r="A4" s="712" t="s">
        <v>844</v>
      </c>
      <c r="B4" s="712"/>
      <c r="C4" s="712"/>
      <c r="D4" s="712"/>
      <c r="E4" s="712"/>
      <c r="F4" s="712"/>
    </row>
    <row r="27" spans="1:3" x14ac:dyDescent="0.2">
      <c r="A27" s="221"/>
    </row>
    <row r="30" spans="1:3" x14ac:dyDescent="0.2">
      <c r="A30" s="4" t="s">
        <v>581</v>
      </c>
    </row>
    <row r="32" spans="1:3" x14ac:dyDescent="0.2">
      <c r="A32" s="304" t="s">
        <v>570</v>
      </c>
      <c r="B32" s="321">
        <v>43435</v>
      </c>
      <c r="C32" s="14" t="s">
        <v>585</v>
      </c>
    </row>
    <row r="34" spans="1:3" x14ac:dyDescent="0.2">
      <c r="A34" s="23" t="s">
        <v>601</v>
      </c>
      <c r="B34" s="326">
        <v>276.52399999999989</v>
      </c>
      <c r="C34" s="550">
        <v>0.11544089375642118</v>
      </c>
    </row>
    <row r="35" spans="1:3" x14ac:dyDescent="0.2">
      <c r="A35" s="23" t="s">
        <v>602</v>
      </c>
      <c r="B35" s="326">
        <v>60.752000000000002</v>
      </c>
      <c r="C35" s="550">
        <v>2.5362229598480071E-2</v>
      </c>
    </row>
    <row r="36" spans="1:3" x14ac:dyDescent="0.2">
      <c r="A36" s="23" t="s">
        <v>235</v>
      </c>
      <c r="B36" s="326">
        <v>117.44499999999999</v>
      </c>
      <c r="C36" s="550">
        <v>4.9029942309611066E-2</v>
      </c>
    </row>
    <row r="37" spans="1:3" x14ac:dyDescent="0.2">
      <c r="A37" s="23" t="s">
        <v>763</v>
      </c>
      <c r="B37" s="326">
        <v>628.14300000000003</v>
      </c>
      <c r="C37" s="550">
        <v>0.26223181107910959</v>
      </c>
    </row>
    <row r="38" spans="1:3" x14ac:dyDescent="0.2">
      <c r="A38" s="23" t="s">
        <v>764</v>
      </c>
      <c r="B38" s="326">
        <v>103.91399999999999</v>
      </c>
      <c r="C38" s="550">
        <v>4.3381135213597211E-2</v>
      </c>
    </row>
    <row r="39" spans="1:3" x14ac:dyDescent="0.2">
      <c r="A39" s="23" t="s">
        <v>595</v>
      </c>
      <c r="B39" s="326">
        <v>198.755</v>
      </c>
      <c r="C39" s="550">
        <v>8.2974551353797499E-2</v>
      </c>
    </row>
    <row r="40" spans="1:3" x14ac:dyDescent="0.2">
      <c r="A40" s="23" t="s">
        <v>765</v>
      </c>
      <c r="B40" s="326">
        <v>32.875999999999998</v>
      </c>
      <c r="C40" s="550">
        <v>1.3724793591645225E-2</v>
      </c>
    </row>
    <row r="41" spans="1:3" x14ac:dyDescent="0.2">
      <c r="A41" s="23" t="s">
        <v>604</v>
      </c>
      <c r="B41" s="326">
        <v>217.92500000000001</v>
      </c>
      <c r="C41" s="550">
        <v>9.0977480333960511E-2</v>
      </c>
    </row>
    <row r="42" spans="1:3" x14ac:dyDescent="0.2">
      <c r="A42" s="23" t="s">
        <v>603</v>
      </c>
      <c r="B42" s="326">
        <v>362.79899999999998</v>
      </c>
      <c r="C42" s="550">
        <v>0.15145824888232437</v>
      </c>
    </row>
    <row r="43" spans="1:3" x14ac:dyDescent="0.2">
      <c r="A43" s="23" t="s">
        <v>605</v>
      </c>
      <c r="B43" s="326">
        <v>396.24</v>
      </c>
      <c r="C43" s="550">
        <v>0.16541891388105318</v>
      </c>
    </row>
    <row r="44" spans="1:3" x14ac:dyDescent="0.2">
      <c r="A44" s="23" t="s">
        <v>31</v>
      </c>
      <c r="B44" s="326">
        <v>2395.373</v>
      </c>
      <c r="C44" s="550">
        <v>1</v>
      </c>
    </row>
  </sheetData>
  <mergeCells count="2">
    <mergeCell ref="A3:F3"/>
    <mergeCell ref="A4:F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A1:P77"/>
  <sheetViews>
    <sheetView showGridLines="0" zoomScaleNormal="100" workbookViewId="0"/>
  </sheetViews>
  <sheetFormatPr defaultColWidth="9.140625" defaultRowHeight="11.25" x14ac:dyDescent="0.2"/>
  <cols>
    <col min="1" max="1" width="41" style="354" bestFit="1" customWidth="1"/>
    <col min="2" max="2" width="4.140625" style="354" bestFit="1" customWidth="1"/>
    <col min="3" max="3" width="10.7109375" style="354" customWidth="1"/>
    <col min="4" max="5" width="10.7109375" style="352" customWidth="1"/>
    <col min="6" max="6" width="2.7109375" style="352" customWidth="1"/>
    <col min="7" max="9" width="10.7109375" style="352" customWidth="1"/>
    <col min="10" max="16384" width="9.140625" style="352"/>
  </cols>
  <sheetData>
    <row r="1" spans="1:16" ht="12.75" x14ac:dyDescent="0.2">
      <c r="A1" s="102" t="s">
        <v>519</v>
      </c>
    </row>
    <row r="2" spans="1:16" ht="12.75" x14ac:dyDescent="0.2">
      <c r="A2" s="351"/>
    </row>
    <row r="3" spans="1:16" x14ac:dyDescent="0.2">
      <c r="A3" s="717" t="s">
        <v>65</v>
      </c>
      <c r="B3" s="717"/>
      <c r="C3" s="717"/>
      <c r="D3" s="717"/>
      <c r="E3" s="717"/>
      <c r="F3" s="717"/>
      <c r="G3" s="717"/>
      <c r="H3" s="717"/>
      <c r="I3" s="717"/>
    </row>
    <row r="4" spans="1:16" x14ac:dyDescent="0.2">
      <c r="A4" s="718"/>
      <c r="B4" s="718"/>
      <c r="C4" s="718"/>
      <c r="D4" s="718"/>
      <c r="E4" s="718"/>
      <c r="F4" s="718"/>
      <c r="G4" s="718"/>
      <c r="H4" s="718"/>
      <c r="I4" s="718"/>
    </row>
    <row r="5" spans="1:16" ht="3" customHeight="1" x14ac:dyDescent="0.2"/>
    <row r="6" spans="1:16" ht="11.1" customHeight="1" x14ac:dyDescent="0.2">
      <c r="A6" s="568"/>
      <c r="B6" s="568"/>
      <c r="C6" s="719" t="s">
        <v>737</v>
      </c>
      <c r="D6" s="719"/>
      <c r="E6" s="719"/>
      <c r="F6" s="567"/>
      <c r="G6" s="719" t="s">
        <v>506</v>
      </c>
      <c r="H6" s="719"/>
      <c r="I6" s="719"/>
      <c r="K6" s="384"/>
      <c r="L6" s="380"/>
      <c r="M6" s="380"/>
      <c r="N6" s="380"/>
      <c r="O6" s="380"/>
      <c r="P6" s="380"/>
    </row>
    <row r="7" spans="1:16" ht="33.75" x14ac:dyDescent="0.2">
      <c r="A7" s="715"/>
      <c r="B7" s="564" t="s">
        <v>209</v>
      </c>
      <c r="C7" s="564" t="s">
        <v>497</v>
      </c>
      <c r="D7" s="566" t="s">
        <v>500</v>
      </c>
      <c r="E7" s="565" t="s">
        <v>509</v>
      </c>
      <c r="F7" s="716"/>
      <c r="G7" s="564" t="s">
        <v>771</v>
      </c>
      <c r="H7" s="441" t="s">
        <v>770</v>
      </c>
      <c r="I7" s="564" t="s">
        <v>510</v>
      </c>
      <c r="K7" s="380"/>
      <c r="L7" s="380"/>
      <c r="M7" s="380"/>
      <c r="N7" s="380"/>
      <c r="O7" s="380"/>
      <c r="P7" s="380"/>
    </row>
    <row r="8" spans="1:16" ht="11.1" customHeight="1" x14ac:dyDescent="0.2">
      <c r="A8" s="715"/>
      <c r="B8" s="562"/>
      <c r="C8" s="560" t="s">
        <v>0</v>
      </c>
      <c r="D8" s="561" t="s">
        <v>0</v>
      </c>
      <c r="E8" s="560" t="s">
        <v>0</v>
      </c>
      <c r="F8" s="716"/>
      <c r="G8" s="560" t="s">
        <v>0</v>
      </c>
      <c r="H8" s="560" t="s">
        <v>0</v>
      </c>
      <c r="I8" s="560" t="s">
        <v>0</v>
      </c>
      <c r="K8" s="380"/>
      <c r="L8" s="380"/>
      <c r="M8" s="380"/>
      <c r="N8" s="380"/>
      <c r="O8" s="380"/>
      <c r="P8" s="380"/>
    </row>
    <row r="9" spans="1:16" ht="11.1" customHeight="1" x14ac:dyDescent="0.2">
      <c r="A9" s="114" t="s">
        <v>469</v>
      </c>
      <c r="B9" s="562"/>
      <c r="C9" s="562"/>
      <c r="D9" s="561"/>
      <c r="E9" s="560"/>
      <c r="F9" s="560"/>
      <c r="G9" s="560"/>
      <c r="H9" s="560"/>
      <c r="I9" s="560"/>
      <c r="K9" s="380"/>
      <c r="L9" s="380"/>
      <c r="M9" s="380"/>
      <c r="N9" s="380"/>
      <c r="O9" s="380"/>
      <c r="P9" s="380"/>
    </row>
    <row r="10" spans="1:16" ht="3" customHeight="1" x14ac:dyDescent="0.2">
      <c r="A10" s="563"/>
      <c r="B10" s="562"/>
      <c r="C10" s="562"/>
      <c r="D10" s="561"/>
      <c r="E10" s="560"/>
      <c r="F10" s="560"/>
      <c r="G10" s="560"/>
      <c r="H10" s="560"/>
      <c r="I10" s="560"/>
      <c r="K10" s="380"/>
      <c r="L10" s="380"/>
      <c r="M10" s="380"/>
      <c r="N10" s="380"/>
      <c r="O10" s="380"/>
      <c r="P10" s="380"/>
    </row>
    <row r="11" spans="1:16" ht="11.1" customHeight="1" x14ac:dyDescent="0.2">
      <c r="A11" s="352" t="s">
        <v>212</v>
      </c>
      <c r="B11" s="518"/>
      <c r="C11" s="518"/>
      <c r="D11" s="525"/>
      <c r="E11" s="518"/>
      <c r="F11" s="518"/>
      <c r="G11" s="518"/>
      <c r="H11" s="518"/>
      <c r="I11" s="518"/>
      <c r="K11" s="380"/>
      <c r="L11" s="380"/>
      <c r="M11" s="380"/>
      <c r="N11" s="380"/>
      <c r="O11" s="380"/>
      <c r="P11" s="380"/>
    </row>
    <row r="12" spans="1:16" ht="11.1" customHeight="1" x14ac:dyDescent="0.2">
      <c r="A12" s="352" t="s">
        <v>9</v>
      </c>
      <c r="B12" s="518"/>
      <c r="C12" s="541">
        <v>2352.8449999999993</v>
      </c>
      <c r="D12" s="539">
        <v>4870.5719999999992</v>
      </c>
      <c r="E12" s="367">
        <v>8747.9440000000013</v>
      </c>
      <c r="F12" s="529"/>
      <c r="G12" s="541">
        <v>2588.3219999999997</v>
      </c>
      <c r="H12" s="529">
        <v>4701.3879999999999</v>
      </c>
      <c r="I12" s="529">
        <v>8601.1419999999998</v>
      </c>
      <c r="K12" s="431"/>
      <c r="L12" s="431"/>
      <c r="M12" s="173"/>
      <c r="N12" s="380"/>
      <c r="O12" s="380"/>
      <c r="P12" s="380"/>
    </row>
    <row r="13" spans="1:16" ht="11.1" customHeight="1" x14ac:dyDescent="0.2">
      <c r="A13" s="352" t="s">
        <v>25</v>
      </c>
      <c r="B13" s="518"/>
      <c r="C13" s="541">
        <v>2451.9540000000002</v>
      </c>
      <c r="D13" s="539">
        <v>4798.1570000000002</v>
      </c>
      <c r="E13" s="367">
        <v>9542.3230000000003</v>
      </c>
      <c r="F13" s="529"/>
      <c r="G13" s="541">
        <v>2049.5380000000005</v>
      </c>
      <c r="H13" s="529">
        <v>4107.3810000000003</v>
      </c>
      <c r="I13" s="529">
        <v>8528.7459999999992</v>
      </c>
      <c r="K13" s="431"/>
      <c r="L13" s="431"/>
      <c r="M13" s="173"/>
      <c r="N13" s="380"/>
      <c r="O13" s="380"/>
      <c r="P13" s="380"/>
    </row>
    <row r="14" spans="1:16" ht="11.1" customHeight="1" x14ac:dyDescent="0.2">
      <c r="A14" s="352" t="s">
        <v>26</v>
      </c>
      <c r="B14" s="518"/>
      <c r="C14" s="541">
        <v>174.49</v>
      </c>
      <c r="D14" s="539">
        <v>332.774</v>
      </c>
      <c r="E14" s="367">
        <v>856.38699999999994</v>
      </c>
      <c r="F14" s="529"/>
      <c r="G14" s="541">
        <v>16.183000000000007</v>
      </c>
      <c r="H14" s="529">
        <v>74.364000000000004</v>
      </c>
      <c r="I14" s="529">
        <v>1262.557</v>
      </c>
      <c r="K14" s="431"/>
      <c r="L14" s="431"/>
      <c r="M14" s="173"/>
      <c r="N14" s="380"/>
      <c r="O14" s="380"/>
      <c r="P14" s="380"/>
    </row>
    <row r="15" spans="1:16" ht="11.1" customHeight="1" x14ac:dyDescent="0.2">
      <c r="A15" s="352" t="s">
        <v>27</v>
      </c>
      <c r="B15" s="518"/>
      <c r="C15" s="541">
        <v>666.09</v>
      </c>
      <c r="D15" s="539">
        <v>1296.7080000000001</v>
      </c>
      <c r="E15" s="367">
        <v>2569.4749999999999</v>
      </c>
      <c r="F15" s="529"/>
      <c r="G15" s="541">
        <v>623.32499999999993</v>
      </c>
      <c r="H15" s="529">
        <v>1203.2349999999999</v>
      </c>
      <c r="I15" s="529">
        <v>2455.7629999999999</v>
      </c>
      <c r="K15" s="431"/>
      <c r="L15" s="431"/>
      <c r="M15" s="173"/>
      <c r="N15" s="380"/>
      <c r="O15" s="380"/>
      <c r="P15" s="380"/>
    </row>
    <row r="16" spans="1:16" ht="11.1" customHeight="1" x14ac:dyDescent="0.2">
      <c r="A16" s="352" t="s">
        <v>115</v>
      </c>
      <c r="B16" s="518"/>
      <c r="C16" s="541">
        <v>42.410000000000004</v>
      </c>
      <c r="D16" s="539">
        <v>86.197000000000003</v>
      </c>
      <c r="E16" s="367">
        <v>168.55799999999999</v>
      </c>
      <c r="F16" s="529"/>
      <c r="G16" s="541">
        <v>40.646999999999998</v>
      </c>
      <c r="H16" s="529">
        <v>80.018000000000001</v>
      </c>
      <c r="I16" s="529">
        <v>169.517</v>
      </c>
      <c r="K16" s="431"/>
      <c r="L16" s="431"/>
      <c r="M16" s="173"/>
      <c r="N16" s="380"/>
      <c r="O16" s="380"/>
      <c r="P16" s="380"/>
    </row>
    <row r="17" spans="1:16" ht="11.1" customHeight="1" x14ac:dyDescent="0.2">
      <c r="A17" s="115" t="s">
        <v>470</v>
      </c>
      <c r="B17" s="518"/>
      <c r="C17" s="541"/>
      <c r="D17" s="539"/>
      <c r="E17" s="367"/>
      <c r="F17" s="529"/>
      <c r="G17" s="541"/>
      <c r="H17" s="529"/>
      <c r="I17" s="529"/>
      <c r="K17" s="431"/>
      <c r="L17" s="431"/>
      <c r="M17" s="173"/>
      <c r="N17" s="380"/>
      <c r="O17" s="380"/>
      <c r="P17" s="380"/>
    </row>
    <row r="18" spans="1:16" ht="11.1" customHeight="1" x14ac:dyDescent="0.2">
      <c r="A18" s="364" t="s">
        <v>460</v>
      </c>
      <c r="B18" s="518"/>
      <c r="C18" s="541">
        <v>328.98200000000003</v>
      </c>
      <c r="D18" s="539">
        <v>328.98200000000003</v>
      </c>
      <c r="E18" s="367">
        <v>1313.8910000000001</v>
      </c>
      <c r="F18" s="529"/>
      <c r="G18" s="541">
        <v>494.68599999999998</v>
      </c>
      <c r="H18" s="529">
        <v>759.35199999999998</v>
      </c>
      <c r="I18" s="529">
        <v>1718.1980000000001</v>
      </c>
      <c r="K18" s="431"/>
      <c r="L18" s="431"/>
      <c r="M18" s="173"/>
      <c r="N18" s="380"/>
      <c r="O18" s="380"/>
      <c r="P18" s="380"/>
    </row>
    <row r="19" spans="1:16" ht="11.1" customHeight="1" x14ac:dyDescent="0.2">
      <c r="A19" s="364" t="s">
        <v>213</v>
      </c>
      <c r="B19" s="518"/>
      <c r="C19" s="541">
        <v>99.043000000000006</v>
      </c>
      <c r="D19" s="539">
        <v>261.995</v>
      </c>
      <c r="E19" s="367">
        <v>655.43700000000001</v>
      </c>
      <c r="F19" s="529"/>
      <c r="G19" s="541">
        <v>118.79400000000001</v>
      </c>
      <c r="H19" s="529">
        <v>251.53800000000001</v>
      </c>
      <c r="I19" s="529">
        <v>677.17899999999997</v>
      </c>
      <c r="K19" s="431"/>
      <c r="L19" s="431"/>
      <c r="M19" s="173"/>
      <c r="N19" s="380"/>
      <c r="O19" s="380"/>
      <c r="P19" s="380"/>
    </row>
    <row r="20" spans="1:16" ht="11.1" customHeight="1" x14ac:dyDescent="0.2">
      <c r="A20" s="352" t="s">
        <v>29</v>
      </c>
      <c r="B20" s="518"/>
      <c r="C20" s="541">
        <v>1530.3790000000004</v>
      </c>
      <c r="D20" s="539">
        <v>2853.8390000000004</v>
      </c>
      <c r="E20" s="367">
        <v>5548.8040000000001</v>
      </c>
      <c r="F20" s="529"/>
      <c r="G20" s="541">
        <v>1223.0069999999998</v>
      </c>
      <c r="H20" s="529">
        <v>2514.9699999999998</v>
      </c>
      <c r="I20" s="529">
        <v>5230.5479999999998</v>
      </c>
      <c r="K20" s="431"/>
      <c r="L20" s="431"/>
      <c r="M20" s="173"/>
      <c r="N20" s="380"/>
      <c r="O20" s="380"/>
      <c r="P20" s="380"/>
    </row>
    <row r="21" spans="1:16" ht="11.1" customHeight="1" x14ac:dyDescent="0.2">
      <c r="A21" s="352" t="s">
        <v>116</v>
      </c>
      <c r="B21" s="518"/>
      <c r="C21" s="541">
        <v>119.35400000000118</v>
      </c>
      <c r="D21" s="539">
        <v>275.09100000000035</v>
      </c>
      <c r="E21" s="367">
        <v>607.56100000000151</v>
      </c>
      <c r="F21" s="529"/>
      <c r="G21" s="541">
        <v>120.22599999999784</v>
      </c>
      <c r="H21" s="529">
        <v>282.53199999999924</v>
      </c>
      <c r="I21" s="529">
        <v>688.020999999997</v>
      </c>
      <c r="K21" s="431"/>
      <c r="L21" s="431"/>
      <c r="M21" s="173"/>
      <c r="N21" s="380"/>
      <c r="O21" s="380"/>
      <c r="P21" s="380"/>
    </row>
    <row r="22" spans="1:16" ht="11.1" customHeight="1" x14ac:dyDescent="0.2">
      <c r="A22" s="546" t="s">
        <v>31</v>
      </c>
      <c r="B22" s="518">
        <v>2</v>
      </c>
      <c r="C22" s="551">
        <v>7765.5470000000005</v>
      </c>
      <c r="D22" s="552">
        <v>15104.315000000001</v>
      </c>
      <c r="E22" s="371">
        <v>30010.38</v>
      </c>
      <c r="F22" s="534"/>
      <c r="G22" s="551">
        <v>7274.7280000000001</v>
      </c>
      <c r="H22" s="534">
        <v>13974.778</v>
      </c>
      <c r="I22" s="534">
        <v>29331.670999999995</v>
      </c>
      <c r="K22" s="429"/>
      <c r="L22" s="431"/>
      <c r="M22" s="173"/>
      <c r="N22" s="380"/>
      <c r="O22" s="380"/>
      <c r="P22" s="380"/>
    </row>
    <row r="23" spans="1:16" ht="3" customHeight="1" x14ac:dyDescent="0.2">
      <c r="A23" s="352"/>
      <c r="B23" s="518"/>
      <c r="C23" s="541"/>
      <c r="D23" s="539"/>
      <c r="E23" s="367"/>
      <c r="F23" s="529"/>
      <c r="G23" s="541"/>
      <c r="H23" s="529"/>
      <c r="I23" s="529"/>
      <c r="K23" s="380"/>
      <c r="L23" s="431"/>
      <c r="M23" s="173"/>
      <c r="N23" s="380"/>
      <c r="O23" s="380"/>
      <c r="P23" s="380"/>
    </row>
    <row r="24" spans="1:16" ht="11.1" customHeight="1" x14ac:dyDescent="0.2">
      <c r="A24" s="352" t="s">
        <v>214</v>
      </c>
      <c r="B24" s="518"/>
      <c r="C24" s="541"/>
      <c r="D24" s="539"/>
      <c r="E24" s="367"/>
      <c r="F24" s="529"/>
      <c r="G24" s="541"/>
      <c r="H24" s="529"/>
      <c r="I24" s="529"/>
      <c r="K24" s="380"/>
      <c r="L24" s="431"/>
      <c r="M24" s="173"/>
      <c r="N24" s="380"/>
      <c r="O24" s="380"/>
      <c r="P24" s="380"/>
    </row>
    <row r="25" spans="1:16" ht="11.1" customHeight="1" x14ac:dyDescent="0.2">
      <c r="A25" s="352" t="s">
        <v>32</v>
      </c>
      <c r="B25" s="518"/>
      <c r="C25" s="541">
        <v>3091.1519999999996</v>
      </c>
      <c r="D25" s="539">
        <v>6114.5079999999998</v>
      </c>
      <c r="E25" s="367">
        <v>12244.967000000001</v>
      </c>
      <c r="F25" s="529"/>
      <c r="G25" s="541">
        <v>3029.1410000000001</v>
      </c>
      <c r="H25" s="529">
        <v>6008.9639999999999</v>
      </c>
      <c r="I25" s="529">
        <v>12193.201999999999</v>
      </c>
      <c r="K25" s="431"/>
      <c r="L25" s="431"/>
      <c r="M25" s="173"/>
      <c r="N25" s="380"/>
      <c r="O25" s="380"/>
      <c r="P25" s="380"/>
    </row>
    <row r="26" spans="1:16" ht="11.1" customHeight="1" x14ac:dyDescent="0.2">
      <c r="A26" s="352" t="s">
        <v>34</v>
      </c>
      <c r="B26" s="518"/>
      <c r="C26" s="541"/>
      <c r="D26" s="539"/>
      <c r="E26" s="367"/>
      <c r="F26" s="529"/>
      <c r="G26" s="541"/>
      <c r="H26" s="529"/>
      <c r="I26" s="529"/>
      <c r="K26" s="380"/>
      <c r="L26" s="431"/>
      <c r="M26" s="173"/>
      <c r="N26" s="380"/>
      <c r="O26" s="380"/>
      <c r="P26" s="380"/>
    </row>
    <row r="27" spans="1:16" ht="11.1" customHeight="1" x14ac:dyDescent="0.2">
      <c r="A27" s="364" t="s">
        <v>117</v>
      </c>
      <c r="B27" s="518"/>
      <c r="C27" s="541">
        <v>305.15199999999999</v>
      </c>
      <c r="D27" s="539">
        <v>602.125</v>
      </c>
      <c r="E27" s="367">
        <v>1205.7070000000001</v>
      </c>
      <c r="F27" s="529"/>
      <c r="G27" s="541">
        <v>305.49200000000002</v>
      </c>
      <c r="H27" s="529">
        <v>605.93600000000004</v>
      </c>
      <c r="I27" s="529">
        <v>1199.252</v>
      </c>
      <c r="K27" s="431"/>
      <c r="L27" s="431"/>
      <c r="M27" s="173"/>
      <c r="N27" s="380"/>
      <c r="O27" s="380"/>
      <c r="P27" s="380"/>
    </row>
    <row r="28" spans="1:16" ht="11.1" customHeight="1" x14ac:dyDescent="0.2">
      <c r="A28" s="364" t="s">
        <v>118</v>
      </c>
      <c r="B28" s="518"/>
      <c r="C28" s="541">
        <v>32.110999999999997</v>
      </c>
      <c r="D28" s="539">
        <v>75.731999999999999</v>
      </c>
      <c r="E28" s="367">
        <v>189.06</v>
      </c>
      <c r="F28" s="529"/>
      <c r="G28" s="541">
        <v>42.481000000000002</v>
      </c>
      <c r="H28" s="529">
        <v>92.441000000000003</v>
      </c>
      <c r="I28" s="529">
        <v>177.25</v>
      </c>
      <c r="K28" s="431"/>
      <c r="L28" s="431"/>
      <c r="M28" s="173"/>
      <c r="N28" s="380"/>
      <c r="O28" s="380"/>
      <c r="P28" s="380"/>
    </row>
    <row r="29" spans="1:16" ht="11.1" customHeight="1" x14ac:dyDescent="0.2">
      <c r="A29" s="372" t="s">
        <v>119</v>
      </c>
      <c r="B29" s="518"/>
      <c r="C29" s="541">
        <v>109.39</v>
      </c>
      <c r="D29" s="539">
        <v>210.375</v>
      </c>
      <c r="E29" s="367">
        <v>379.22800000000001</v>
      </c>
      <c r="F29" s="529"/>
      <c r="G29" s="541">
        <v>93.195999999999998</v>
      </c>
      <c r="H29" s="529">
        <v>171.184</v>
      </c>
      <c r="I29" s="529">
        <v>358.59800000000001</v>
      </c>
      <c r="K29" s="431"/>
      <c r="L29" s="431"/>
      <c r="M29" s="173"/>
      <c r="N29" s="380"/>
      <c r="O29" s="380"/>
      <c r="P29" s="380"/>
    </row>
    <row r="30" spans="1:16" ht="11.1" customHeight="1" x14ac:dyDescent="0.2">
      <c r="A30" s="352" t="s">
        <v>33</v>
      </c>
      <c r="B30" s="518"/>
      <c r="C30" s="541">
        <v>352.91899999999998</v>
      </c>
      <c r="D30" s="539">
        <v>707.55</v>
      </c>
      <c r="E30" s="367">
        <v>1503.818</v>
      </c>
      <c r="F30" s="529"/>
      <c r="G30" s="541">
        <v>320.24799999999999</v>
      </c>
      <c r="H30" s="529">
        <v>640.91399999999999</v>
      </c>
      <c r="I30" s="529">
        <v>1343.0340000000001</v>
      </c>
      <c r="K30" s="431"/>
      <c r="L30" s="431"/>
      <c r="M30" s="173"/>
      <c r="N30" s="380"/>
      <c r="O30" s="380"/>
      <c r="P30" s="380"/>
    </row>
    <row r="31" spans="1:16" ht="11.1" customHeight="1" x14ac:dyDescent="0.2">
      <c r="A31" s="352" t="s">
        <v>60</v>
      </c>
      <c r="B31" s="518"/>
      <c r="C31" s="541">
        <v>608.48500000000001</v>
      </c>
      <c r="D31" s="539">
        <v>1205.357</v>
      </c>
      <c r="E31" s="367">
        <v>2624.3440000000001</v>
      </c>
      <c r="F31" s="529"/>
      <c r="G31" s="541">
        <v>612.69900000000007</v>
      </c>
      <c r="H31" s="529">
        <v>1184.0540000000001</v>
      </c>
      <c r="I31" s="529">
        <v>2432.2199999999998</v>
      </c>
      <c r="K31" s="431"/>
      <c r="L31" s="431"/>
      <c r="M31" s="173"/>
      <c r="N31" s="380"/>
      <c r="O31" s="380"/>
      <c r="P31" s="380"/>
    </row>
    <row r="32" spans="1:16" ht="11.1" customHeight="1" x14ac:dyDescent="0.2">
      <c r="A32" s="352" t="s">
        <v>35</v>
      </c>
      <c r="B32" s="518"/>
      <c r="C32" s="541">
        <v>1402.249</v>
      </c>
      <c r="D32" s="539">
        <v>2954.4800000000005</v>
      </c>
      <c r="E32" s="367">
        <v>5705.0689999999995</v>
      </c>
      <c r="F32" s="529"/>
      <c r="G32" s="541">
        <v>1372.6810000000007</v>
      </c>
      <c r="H32" s="529">
        <v>2966.6220000000003</v>
      </c>
      <c r="I32" s="529">
        <v>5851.6419999999998</v>
      </c>
      <c r="K32" s="431"/>
      <c r="L32" s="431"/>
      <c r="M32" s="173"/>
      <c r="N32" s="380"/>
      <c r="O32" s="380"/>
      <c r="P32" s="380"/>
    </row>
    <row r="33" spans="1:16" ht="11.1" customHeight="1" x14ac:dyDescent="0.2">
      <c r="A33" s="352" t="s">
        <v>36</v>
      </c>
      <c r="B33" s="518"/>
      <c r="C33" s="541">
        <v>237.84700000000001</v>
      </c>
      <c r="D33" s="539">
        <v>473.87200000000001</v>
      </c>
      <c r="E33" s="367">
        <v>959.17499999999995</v>
      </c>
      <c r="F33" s="529"/>
      <c r="G33" s="541">
        <v>217.72500000000002</v>
      </c>
      <c r="H33" s="529">
        <v>422.00200000000001</v>
      </c>
      <c r="I33" s="529">
        <v>890.83100000000002</v>
      </c>
      <c r="K33" s="431"/>
      <c r="L33" s="431"/>
      <c r="M33" s="173"/>
      <c r="N33" s="380"/>
      <c r="O33" s="380"/>
      <c r="P33" s="380"/>
    </row>
    <row r="34" spans="1:16" ht="11.1" customHeight="1" x14ac:dyDescent="0.2">
      <c r="A34" s="352" t="s">
        <v>38</v>
      </c>
      <c r="B34" s="518">
        <v>3</v>
      </c>
      <c r="C34" s="541">
        <v>1243.576999999997</v>
      </c>
      <c r="D34" s="539">
        <v>2420.0909999999963</v>
      </c>
      <c r="E34" s="367">
        <v>5366.1950000000033</v>
      </c>
      <c r="F34" s="529"/>
      <c r="G34" s="541">
        <v>1242.4960000000035</v>
      </c>
      <c r="H34" s="529">
        <v>2423.5260000000035</v>
      </c>
      <c r="I34" s="529">
        <v>5061.3570000000027</v>
      </c>
      <c r="K34" s="431"/>
      <c r="L34" s="431"/>
      <c r="M34" s="173"/>
      <c r="N34" s="380"/>
      <c r="O34" s="380"/>
      <c r="P34" s="380"/>
    </row>
    <row r="35" spans="1:16" ht="11.1" customHeight="1" x14ac:dyDescent="0.2">
      <c r="A35" s="352" t="s">
        <v>39</v>
      </c>
      <c r="B35" s="518">
        <v>3</v>
      </c>
      <c r="C35" s="541">
        <v>200.40700000000004</v>
      </c>
      <c r="D35" s="539">
        <v>257.66500000000002</v>
      </c>
      <c r="E35" s="367">
        <v>506.34999999999997</v>
      </c>
      <c r="F35" s="529"/>
      <c r="G35" s="541">
        <v>70.844999999999999</v>
      </c>
      <c r="H35" s="529">
        <v>160.286</v>
      </c>
      <c r="I35" s="529">
        <v>442.00099999999998</v>
      </c>
      <c r="K35" s="431"/>
      <c r="L35" s="431"/>
      <c r="M35" s="173"/>
      <c r="N35" s="380"/>
      <c r="O35" s="380"/>
      <c r="P35" s="380"/>
    </row>
    <row r="36" spans="1:16" ht="11.1" customHeight="1" x14ac:dyDescent="0.2">
      <c r="A36" s="546" t="s">
        <v>31</v>
      </c>
      <c r="B36" s="518"/>
      <c r="C36" s="551">
        <v>7583.2889999999979</v>
      </c>
      <c r="D36" s="552">
        <v>15021.754999999997</v>
      </c>
      <c r="E36" s="371">
        <v>30683.913</v>
      </c>
      <c r="F36" s="534"/>
      <c r="G36" s="551">
        <v>7307.0040000000026</v>
      </c>
      <c r="H36" s="534">
        <v>14675.929000000002</v>
      </c>
      <c r="I36" s="534">
        <v>29949.387000000002</v>
      </c>
      <c r="K36" s="429"/>
      <c r="L36" s="431"/>
      <c r="M36" s="380"/>
      <c r="N36" s="380"/>
      <c r="O36" s="380"/>
      <c r="P36" s="380"/>
    </row>
    <row r="37" spans="1:16" ht="3" customHeight="1" x14ac:dyDescent="0.2">
      <c r="A37" s="352"/>
      <c r="B37" s="518"/>
      <c r="C37" s="541"/>
      <c r="D37" s="539"/>
      <c r="E37" s="367"/>
      <c r="F37" s="529"/>
      <c r="G37" s="541"/>
      <c r="H37" s="529"/>
      <c r="I37" s="529"/>
      <c r="K37" s="431"/>
      <c r="L37" s="380"/>
      <c r="M37" s="380"/>
      <c r="N37" s="380"/>
      <c r="O37" s="380"/>
      <c r="P37" s="380"/>
    </row>
    <row r="38" spans="1:16" ht="11.1" customHeight="1" x14ac:dyDescent="0.2">
      <c r="A38" s="555" t="s">
        <v>120</v>
      </c>
      <c r="B38" s="518">
        <v>4</v>
      </c>
      <c r="C38" s="553">
        <v>182.25800000000254</v>
      </c>
      <c r="D38" s="554">
        <v>82.560000000003129</v>
      </c>
      <c r="E38" s="378">
        <v>-673.53299999999945</v>
      </c>
      <c r="F38" s="538"/>
      <c r="G38" s="553">
        <v>-32.276000000002568</v>
      </c>
      <c r="H38" s="538">
        <v>-701.15100000000166</v>
      </c>
      <c r="I38" s="538">
        <v>-617.71600000000763</v>
      </c>
      <c r="K38" s="434"/>
      <c r="L38" s="380"/>
      <c r="M38" s="380"/>
      <c r="N38" s="380"/>
      <c r="O38" s="380"/>
      <c r="P38" s="380"/>
    </row>
    <row r="39" spans="1:16" ht="3" customHeight="1" x14ac:dyDescent="0.2">
      <c r="A39" s="352"/>
      <c r="B39" s="518"/>
      <c r="C39" s="541"/>
      <c r="D39" s="539"/>
      <c r="E39" s="367"/>
      <c r="F39" s="529"/>
      <c r="G39" s="541"/>
      <c r="H39" s="529"/>
      <c r="I39" s="529"/>
      <c r="K39" s="380"/>
      <c r="L39" s="380"/>
      <c r="M39" s="380"/>
      <c r="N39" s="380"/>
      <c r="O39" s="380"/>
      <c r="P39" s="380"/>
    </row>
    <row r="40" spans="1:16" ht="11.1" customHeight="1" x14ac:dyDescent="0.2">
      <c r="A40" s="118" t="s">
        <v>471</v>
      </c>
      <c r="B40" s="518"/>
      <c r="C40" s="541"/>
      <c r="D40" s="539"/>
      <c r="E40" s="367"/>
      <c r="F40" s="529"/>
      <c r="G40" s="541"/>
      <c r="H40" s="529"/>
      <c r="I40" s="529"/>
      <c r="K40" s="380"/>
      <c r="L40" s="380"/>
      <c r="M40" s="380"/>
      <c r="N40" s="380"/>
      <c r="O40" s="380"/>
      <c r="P40" s="380"/>
    </row>
    <row r="41" spans="1:16" ht="11.1" customHeight="1" x14ac:dyDescent="0.2">
      <c r="A41" s="352" t="s">
        <v>236</v>
      </c>
      <c r="B41" s="518"/>
      <c r="C41" s="541">
        <v>-28.166999999999994</v>
      </c>
      <c r="D41" s="539">
        <v>-39.358999999999995</v>
      </c>
      <c r="E41" s="367">
        <v>137.33199999999999</v>
      </c>
      <c r="F41" s="529"/>
      <c r="G41" s="541">
        <v>-52.402000000000001</v>
      </c>
      <c r="H41" s="529">
        <v>-42.197000000000003</v>
      </c>
      <c r="I41" s="529">
        <v>-132.25700000000001</v>
      </c>
      <c r="K41" s="380"/>
      <c r="L41" s="380"/>
      <c r="M41" s="380"/>
      <c r="N41" s="380"/>
      <c r="O41" s="380"/>
      <c r="P41" s="380"/>
    </row>
    <row r="42" spans="1:16" ht="11.1" customHeight="1" x14ac:dyDescent="0.2">
      <c r="A42" s="352" t="s">
        <v>121</v>
      </c>
      <c r="B42" s="518"/>
      <c r="C42" s="541">
        <v>-3.8500000000000005</v>
      </c>
      <c r="D42" s="539">
        <v>-4.5460000000000003</v>
      </c>
      <c r="E42" s="367">
        <v>-13.611000000000001</v>
      </c>
      <c r="F42" s="529"/>
      <c r="G42" s="541">
        <v>19.939</v>
      </c>
      <c r="H42" s="529">
        <v>-1.488</v>
      </c>
      <c r="I42" s="529">
        <v>-51.122</v>
      </c>
      <c r="K42" s="380"/>
      <c r="L42" s="380"/>
      <c r="M42" s="380"/>
      <c r="N42" s="380"/>
      <c r="O42" s="380"/>
      <c r="P42" s="380"/>
    </row>
    <row r="43" spans="1:16" ht="11.1" customHeight="1" x14ac:dyDescent="0.2">
      <c r="A43" s="116" t="s">
        <v>486</v>
      </c>
      <c r="B43" s="518"/>
      <c r="C43" s="541">
        <v>-22.441999999999013</v>
      </c>
      <c r="D43" s="539">
        <v>-47.061000000009699</v>
      </c>
      <c r="E43" s="367">
        <v>0</v>
      </c>
      <c r="F43" s="529"/>
      <c r="G43" s="541">
        <v>-45.626999999999953</v>
      </c>
      <c r="H43" s="529">
        <v>-3.4939999999936049</v>
      </c>
      <c r="I43" s="529">
        <v>-41.110999999988962</v>
      </c>
      <c r="K43" s="380"/>
      <c r="L43" s="380"/>
      <c r="M43" s="380"/>
      <c r="N43" s="380"/>
      <c r="O43" s="380"/>
      <c r="P43" s="380"/>
    </row>
    <row r="44" spans="1:16" ht="11.1" customHeight="1" x14ac:dyDescent="0.2">
      <c r="A44" s="546" t="s">
        <v>122</v>
      </c>
      <c r="B44" s="518"/>
      <c r="C44" s="551">
        <v>-54.458999999999016</v>
      </c>
      <c r="D44" s="552">
        <v>-90.9660000000097</v>
      </c>
      <c r="E44" s="371">
        <v>123.72099999999999</v>
      </c>
      <c r="F44" s="534"/>
      <c r="G44" s="551">
        <v>-78.089999999999947</v>
      </c>
      <c r="H44" s="534">
        <v>-47.178999999993607</v>
      </c>
      <c r="I44" s="534">
        <v>-224.48999999998898</v>
      </c>
      <c r="K44" s="380"/>
      <c r="L44" s="380"/>
      <c r="M44" s="380"/>
      <c r="N44" s="380"/>
      <c r="O44" s="380"/>
      <c r="P44" s="380"/>
    </row>
    <row r="45" spans="1:16" ht="3" customHeight="1" x14ac:dyDescent="0.2">
      <c r="A45" s="352"/>
      <c r="B45" s="518"/>
      <c r="C45" s="541"/>
      <c r="D45" s="539"/>
      <c r="E45" s="367"/>
      <c r="F45" s="529"/>
      <c r="G45" s="541"/>
      <c r="H45" s="529"/>
      <c r="I45" s="529"/>
      <c r="K45" s="380"/>
      <c r="L45" s="380"/>
      <c r="M45" s="380"/>
      <c r="N45" s="380"/>
      <c r="O45" s="380"/>
      <c r="P45" s="380"/>
    </row>
    <row r="46" spans="1:16" ht="11.1" customHeight="1" x14ac:dyDescent="0.2">
      <c r="A46" s="546" t="s">
        <v>123</v>
      </c>
      <c r="B46" s="518"/>
      <c r="C46" s="551">
        <v>127.79900000000353</v>
      </c>
      <c r="D46" s="552">
        <v>-8.4060000000065713</v>
      </c>
      <c r="E46" s="371">
        <v>-549.81199999999944</v>
      </c>
      <c r="F46" s="534"/>
      <c r="G46" s="551">
        <v>-110.36600000000249</v>
      </c>
      <c r="H46" s="534">
        <v>-748.32999999999527</v>
      </c>
      <c r="I46" s="534">
        <v>-842.20599999999661</v>
      </c>
      <c r="K46" s="431"/>
      <c r="L46" s="431"/>
      <c r="M46" s="380"/>
      <c r="N46" s="380"/>
      <c r="O46" s="380"/>
      <c r="P46" s="380"/>
    </row>
    <row r="47" spans="1:16" ht="3" customHeight="1" x14ac:dyDescent="0.2">
      <c r="A47" s="352"/>
      <c r="B47" s="518"/>
      <c r="C47" s="541"/>
      <c r="D47" s="539"/>
      <c r="E47" s="367"/>
      <c r="F47" s="529"/>
      <c r="G47" s="541"/>
      <c r="H47" s="529"/>
      <c r="I47" s="529"/>
      <c r="K47" s="529"/>
    </row>
    <row r="48" spans="1:16" ht="11.1" customHeight="1" x14ac:dyDescent="0.2">
      <c r="A48" s="546" t="s">
        <v>124</v>
      </c>
      <c r="B48" s="518"/>
      <c r="C48" s="541"/>
      <c r="D48" s="539"/>
      <c r="E48" s="367"/>
      <c r="F48" s="529"/>
      <c r="G48" s="541"/>
      <c r="H48" s="529"/>
      <c r="I48" s="529"/>
    </row>
    <row r="49" spans="1:16" ht="11.1" customHeight="1" x14ac:dyDescent="0.2">
      <c r="A49" s="118" t="s">
        <v>472</v>
      </c>
      <c r="B49" s="518"/>
      <c r="C49" s="541"/>
      <c r="D49" s="539"/>
      <c r="E49" s="541"/>
      <c r="F49" s="529"/>
      <c r="G49" s="541"/>
      <c r="H49" s="529"/>
      <c r="I49" s="529"/>
    </row>
    <row r="50" spans="1:16" ht="11.1" customHeight="1" x14ac:dyDescent="0.2">
      <c r="A50" s="352" t="s">
        <v>125</v>
      </c>
      <c r="B50" s="518"/>
      <c r="C50" s="541">
        <v>-156.34700000000157</v>
      </c>
      <c r="D50" s="539">
        <v>-158.50099999999657</v>
      </c>
      <c r="E50" s="541">
        <v>41.619000000006054</v>
      </c>
      <c r="F50" s="529"/>
      <c r="G50" s="541">
        <v>99.025000000004894</v>
      </c>
      <c r="H50" s="431">
        <v>172.90999999999988</v>
      </c>
      <c r="I50" s="431">
        <v>-712.82300000000555</v>
      </c>
      <c r="K50" s="532"/>
    </row>
    <row r="51" spans="1:16" ht="13.5" x14ac:dyDescent="0.2">
      <c r="A51" s="352" t="s">
        <v>769</v>
      </c>
      <c r="B51" s="518"/>
      <c r="C51" s="541">
        <v>-461.09800000000007</v>
      </c>
      <c r="D51" s="539">
        <v>-468.80200000000002</v>
      </c>
      <c r="E51" s="541">
        <v>-261.68700000000001</v>
      </c>
      <c r="F51" s="529"/>
      <c r="G51" s="541">
        <v>-89.972999999999985</v>
      </c>
      <c r="H51" s="431">
        <v>20.001999999999995</v>
      </c>
      <c r="I51" s="431">
        <v>210.78899999999999</v>
      </c>
      <c r="K51" s="380"/>
      <c r="L51" s="380"/>
      <c r="M51" s="380"/>
      <c r="N51" s="380"/>
      <c r="O51" s="380"/>
      <c r="P51" s="380"/>
    </row>
    <row r="52" spans="1:16" ht="11.1" customHeight="1" x14ac:dyDescent="0.2">
      <c r="A52" s="352" t="s">
        <v>126</v>
      </c>
      <c r="B52" s="518"/>
      <c r="C52" s="541">
        <v>0</v>
      </c>
      <c r="D52" s="539">
        <v>-5.8040000000000003</v>
      </c>
      <c r="E52" s="541">
        <v>0</v>
      </c>
      <c r="F52" s="529"/>
      <c r="G52" s="541">
        <v>0</v>
      </c>
      <c r="H52" s="431">
        <v>-6.0869999999999997</v>
      </c>
      <c r="I52" s="431">
        <v>-8.7810000000000006</v>
      </c>
    </row>
    <row r="53" spans="1:16" ht="11.1" customHeight="1" x14ac:dyDescent="0.2">
      <c r="A53" s="352" t="s">
        <v>172</v>
      </c>
      <c r="B53" s="518"/>
      <c r="C53" s="541">
        <v>-443.16299999999319</v>
      </c>
      <c r="D53" s="539">
        <v>-184.49799999999232</v>
      </c>
      <c r="E53" s="541">
        <v>-98.293000000005122</v>
      </c>
      <c r="F53" s="529"/>
      <c r="G53" s="541">
        <v>-128.79300000000273</v>
      </c>
      <c r="H53" s="431">
        <v>-71.984000000010354</v>
      </c>
      <c r="I53" s="431">
        <v>-1637.9130000000064</v>
      </c>
      <c r="K53" s="532"/>
    </row>
    <row r="54" spans="1:16" ht="11.1" customHeight="1" x14ac:dyDescent="0.2">
      <c r="A54" s="352" t="s">
        <v>127</v>
      </c>
      <c r="B54" s="518"/>
      <c r="C54" s="541">
        <v>0</v>
      </c>
      <c r="D54" s="539">
        <v>0</v>
      </c>
      <c r="E54" s="541">
        <v>0</v>
      </c>
      <c r="F54" s="529"/>
      <c r="G54" s="541">
        <v>0</v>
      </c>
      <c r="H54" s="431">
        <v>0</v>
      </c>
      <c r="I54" s="431">
        <v>0</v>
      </c>
    </row>
    <row r="55" spans="1:16" ht="11.1" customHeight="1" x14ac:dyDescent="0.2">
      <c r="A55" s="546" t="s">
        <v>128</v>
      </c>
      <c r="B55" s="518"/>
      <c r="C55" s="551">
        <v>-1060.6079999999974</v>
      </c>
      <c r="D55" s="552">
        <v>-817.60499999999206</v>
      </c>
      <c r="E55" s="551">
        <v>-318.36099999999908</v>
      </c>
      <c r="F55" s="534"/>
      <c r="G55" s="429">
        <v>-119.74099999999783</v>
      </c>
      <c r="H55" s="429">
        <v>114.84099999998952</v>
      </c>
      <c r="I55" s="429">
        <v>-2148.7280000000119</v>
      </c>
      <c r="K55" s="532"/>
    </row>
    <row r="56" spans="1:16" ht="3" customHeight="1" x14ac:dyDescent="0.2">
      <c r="A56" s="352"/>
      <c r="B56" s="518"/>
      <c r="C56" s="551"/>
      <c r="D56" s="552"/>
      <c r="E56" s="551"/>
      <c r="F56" s="534"/>
      <c r="G56" s="551"/>
      <c r="H56" s="429"/>
      <c r="I56" s="429"/>
    </row>
    <row r="57" spans="1:16" ht="11.1" customHeight="1" x14ac:dyDescent="0.2">
      <c r="A57" s="546" t="s">
        <v>129</v>
      </c>
      <c r="B57" s="518">
        <v>4</v>
      </c>
      <c r="C57" s="551">
        <v>-932.80899999999383</v>
      </c>
      <c r="D57" s="552">
        <v>-826.0109999999986</v>
      </c>
      <c r="E57" s="551">
        <v>-868.64800000000105</v>
      </c>
      <c r="F57" s="534"/>
      <c r="G57" s="429">
        <v>-230.10700000000031</v>
      </c>
      <c r="H57" s="429">
        <v>-633.48900000000572</v>
      </c>
      <c r="I57" s="429">
        <v>-2990.9340000000084</v>
      </c>
      <c r="K57" s="532"/>
    </row>
    <row r="58" spans="1:16" ht="3" customHeight="1" x14ac:dyDescent="0.2">
      <c r="A58" s="352"/>
      <c r="B58" s="518"/>
      <c r="C58" s="541"/>
      <c r="D58" s="539"/>
      <c r="E58" s="367"/>
      <c r="F58" s="367"/>
      <c r="G58" s="541"/>
      <c r="H58" s="367"/>
      <c r="I58" s="367"/>
    </row>
    <row r="59" spans="1:16" ht="15.75" customHeight="1" x14ac:dyDescent="0.2">
      <c r="A59" s="542" t="s">
        <v>130</v>
      </c>
      <c r="B59" s="559"/>
      <c r="C59" s="557"/>
      <c r="D59" s="558"/>
      <c r="E59" s="556"/>
      <c r="F59" s="556"/>
      <c r="G59" s="557"/>
      <c r="H59" s="556"/>
      <c r="I59" s="556"/>
    </row>
    <row r="60" spans="1:16" ht="3" customHeight="1" x14ac:dyDescent="0.2">
      <c r="A60" s="352"/>
      <c r="B60" s="518"/>
      <c r="C60" s="541"/>
      <c r="D60" s="539"/>
      <c r="E60" s="367"/>
      <c r="F60" s="367"/>
      <c r="G60" s="541"/>
      <c r="H60" s="367"/>
      <c r="I60" s="367"/>
    </row>
    <row r="61" spans="1:16" ht="11.1" customHeight="1" x14ac:dyDescent="0.2">
      <c r="A61" s="555" t="s">
        <v>120</v>
      </c>
      <c r="B61" s="518">
        <v>4</v>
      </c>
      <c r="C61" s="553">
        <v>182.25800000000254</v>
      </c>
      <c r="D61" s="554">
        <v>82.560000000003129</v>
      </c>
      <c r="E61" s="378">
        <v>-673.53299999999945</v>
      </c>
      <c r="F61" s="538"/>
      <c r="G61" s="553">
        <v>-32.276000000002568</v>
      </c>
      <c r="H61" s="538">
        <v>-701.15100000000166</v>
      </c>
      <c r="I61" s="538">
        <v>-617.71600000000763</v>
      </c>
    </row>
    <row r="62" spans="1:16" ht="3" customHeight="1" x14ac:dyDescent="0.2">
      <c r="A62" s="352"/>
      <c r="B62" s="518"/>
      <c r="C62" s="541"/>
      <c r="D62" s="539"/>
      <c r="E62" s="367"/>
      <c r="F62" s="529"/>
      <c r="G62" s="541"/>
      <c r="H62" s="529"/>
      <c r="I62" s="529"/>
    </row>
    <row r="63" spans="1:16" ht="11.1" customHeight="1" x14ac:dyDescent="0.2">
      <c r="A63" s="352" t="s">
        <v>206</v>
      </c>
      <c r="B63" s="518"/>
      <c r="C63" s="541"/>
      <c r="D63" s="539"/>
      <c r="E63" s="367"/>
      <c r="F63" s="529"/>
      <c r="G63" s="541"/>
      <c r="H63" s="529"/>
      <c r="I63" s="529"/>
    </row>
    <row r="64" spans="1:16" ht="11.1" customHeight="1" x14ac:dyDescent="0.2">
      <c r="A64" s="352" t="s">
        <v>61</v>
      </c>
      <c r="B64" s="518"/>
      <c r="C64" s="541">
        <v>659.92099999999982</v>
      </c>
      <c r="D64" s="539">
        <v>1182.9259999999999</v>
      </c>
      <c r="E64" s="367">
        <v>2867.7860000000001</v>
      </c>
      <c r="F64" s="529"/>
      <c r="G64" s="541">
        <v>651.50900000000036</v>
      </c>
      <c r="H64" s="529">
        <v>1171.9840000000004</v>
      </c>
      <c r="I64" s="529">
        <v>2438.3310000000001</v>
      </c>
    </row>
    <row r="65" spans="1:10" ht="11.1" customHeight="1" x14ac:dyDescent="0.2">
      <c r="A65" s="352" t="s">
        <v>131</v>
      </c>
      <c r="B65" s="518"/>
      <c r="C65" s="541">
        <v>6.7980000000000018</v>
      </c>
      <c r="D65" s="539">
        <v>6.5759999999999934</v>
      </c>
      <c r="E65" s="367">
        <v>-1</v>
      </c>
      <c r="F65" s="529"/>
      <c r="G65" s="541">
        <v>-5.3610000000000042</v>
      </c>
      <c r="H65" s="529">
        <v>-3</v>
      </c>
      <c r="I65" s="529">
        <v>-2.5600000000000023</v>
      </c>
    </row>
    <row r="66" spans="1:10" ht="11.1" customHeight="1" x14ac:dyDescent="0.2">
      <c r="A66" s="352" t="s">
        <v>132</v>
      </c>
      <c r="B66" s="518"/>
      <c r="C66" s="541">
        <v>65.69700000000006</v>
      </c>
      <c r="D66" s="539">
        <v>67.044999999999959</v>
      </c>
      <c r="E66" s="367">
        <v>54.951999999999998</v>
      </c>
      <c r="F66" s="529"/>
      <c r="G66" s="541">
        <v>63.877999999999815</v>
      </c>
      <c r="H66" s="529">
        <v>67.947999999999752</v>
      </c>
      <c r="I66" s="529">
        <v>512.60100000000011</v>
      </c>
    </row>
    <row r="67" spans="1:10" ht="11.1" customHeight="1" x14ac:dyDescent="0.2">
      <c r="A67" s="546" t="s">
        <v>133</v>
      </c>
      <c r="B67" s="518"/>
      <c r="C67" s="541"/>
      <c r="D67" s="539"/>
      <c r="E67" s="367"/>
      <c r="F67" s="529"/>
      <c r="G67" s="541"/>
      <c r="H67" s="529"/>
      <c r="I67" s="529"/>
    </row>
    <row r="68" spans="1:10" ht="11.1" customHeight="1" x14ac:dyDescent="0.2">
      <c r="A68" s="352" t="s">
        <v>62</v>
      </c>
      <c r="B68" s="518"/>
      <c r="C68" s="541">
        <v>24.475999999999996</v>
      </c>
      <c r="D68" s="539">
        <v>35.930999999999997</v>
      </c>
      <c r="E68" s="367">
        <v>173.81099999999998</v>
      </c>
      <c r="F68" s="529"/>
      <c r="G68" s="541">
        <v>20.182000000000002</v>
      </c>
      <c r="H68" s="529">
        <v>36.767000000000003</v>
      </c>
      <c r="I68" s="529">
        <v>81.688000000000002</v>
      </c>
    </row>
    <row r="69" spans="1:10" ht="11.1" customHeight="1" x14ac:dyDescent="0.2">
      <c r="A69" s="352" t="s">
        <v>134</v>
      </c>
      <c r="B69" s="518"/>
      <c r="C69" s="541">
        <v>352.91899999999998</v>
      </c>
      <c r="D69" s="539">
        <v>707.55</v>
      </c>
      <c r="E69" s="367">
        <v>1503.818</v>
      </c>
      <c r="F69" s="529"/>
      <c r="G69" s="541">
        <v>320.24799999999999</v>
      </c>
      <c r="H69" s="529">
        <v>640.91399999999999</v>
      </c>
      <c r="I69" s="529">
        <v>1343.0340000000001</v>
      </c>
    </row>
    <row r="70" spans="1:10" ht="11.1" customHeight="1" x14ac:dyDescent="0.2">
      <c r="A70" s="546" t="s">
        <v>135</v>
      </c>
      <c r="B70" s="518"/>
      <c r="C70" s="551">
        <v>355.0209999999999</v>
      </c>
      <c r="D70" s="552">
        <v>513.06600000000003</v>
      </c>
      <c r="E70" s="371">
        <v>1244.4120000000003</v>
      </c>
      <c r="F70" s="534"/>
      <c r="G70" s="551">
        <v>369.59600000000023</v>
      </c>
      <c r="H70" s="534">
        <v>559.74000000000024</v>
      </c>
      <c r="I70" s="534">
        <v>1523.65</v>
      </c>
    </row>
    <row r="71" spans="1:10" ht="3" customHeight="1" x14ac:dyDescent="0.2">
      <c r="A71" s="352"/>
      <c r="B71" s="518"/>
      <c r="C71" s="551"/>
      <c r="D71" s="552"/>
      <c r="E71" s="371"/>
      <c r="F71" s="534"/>
      <c r="G71" s="551"/>
      <c r="H71" s="529"/>
      <c r="I71" s="529"/>
    </row>
    <row r="72" spans="1:10" ht="11.1" customHeight="1" x14ac:dyDescent="0.2">
      <c r="A72" s="546" t="s">
        <v>136</v>
      </c>
      <c r="B72" s="518">
        <v>4</v>
      </c>
      <c r="C72" s="551">
        <v>-172.76299999999736</v>
      </c>
      <c r="D72" s="552">
        <v>-430.5059999999969</v>
      </c>
      <c r="E72" s="371">
        <v>-1917.9449999999997</v>
      </c>
      <c r="F72" s="534"/>
      <c r="G72" s="551">
        <v>-401.8720000000028</v>
      </c>
      <c r="H72" s="534">
        <v>-1260.8910000000019</v>
      </c>
      <c r="I72" s="534">
        <v>-2141.3660000000077</v>
      </c>
    </row>
    <row r="74" spans="1:10" x14ac:dyDescent="0.2">
      <c r="A74" s="354" t="s">
        <v>847</v>
      </c>
    </row>
    <row r="75" spans="1:10" x14ac:dyDescent="0.2">
      <c r="A75" s="354" t="s">
        <v>848</v>
      </c>
    </row>
    <row r="76" spans="1:10" x14ac:dyDescent="0.2">
      <c r="A76" s="354" t="s">
        <v>849</v>
      </c>
    </row>
    <row r="77" spans="1:10" x14ac:dyDescent="0.2">
      <c r="A77" s="435" t="s">
        <v>850</v>
      </c>
      <c r="B77" s="435"/>
      <c r="C77" s="435"/>
      <c r="D77" s="350"/>
      <c r="E77" s="350"/>
      <c r="F77" s="350"/>
      <c r="G77" s="350"/>
      <c r="H77" s="350"/>
      <c r="I77" s="350"/>
      <c r="J77" s="350"/>
    </row>
  </sheetData>
  <mergeCells count="6">
    <mergeCell ref="A7:A8"/>
    <mergeCell ref="F7:F8"/>
    <mergeCell ref="A3:I3"/>
    <mergeCell ref="A4:I4"/>
    <mergeCell ref="C6:E6"/>
    <mergeCell ref="G6:I6"/>
  </mergeCells>
  <pageMargins left="0.75" right="0.75" top="1" bottom="1" header="0.5" footer="0.5"/>
  <pageSetup paperSize="9" scale="7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M74"/>
  <sheetViews>
    <sheetView showGridLines="0" zoomScaleNormal="100" workbookViewId="0"/>
  </sheetViews>
  <sheetFormatPr defaultColWidth="9.140625" defaultRowHeight="12.75" x14ac:dyDescent="0.2"/>
  <cols>
    <col min="1" max="1" width="44" style="506" bestFit="1" customWidth="1"/>
    <col min="2" max="2" width="4.140625" style="506" bestFit="1" customWidth="1"/>
    <col min="3" max="4" width="10.7109375" style="510" customWidth="1"/>
    <col min="5" max="5" width="2.7109375" style="510" customWidth="1"/>
    <col min="6" max="7" width="10.7109375" style="510" customWidth="1"/>
    <col min="8" max="16384" width="9.140625" style="510"/>
  </cols>
  <sheetData>
    <row r="1" spans="1:9" x14ac:dyDescent="0.2">
      <c r="A1" s="102" t="s">
        <v>520</v>
      </c>
    </row>
    <row r="2" spans="1:9" x14ac:dyDescent="0.2">
      <c r="A2" s="102"/>
    </row>
    <row r="3" spans="1:9" ht="15.75" x14ac:dyDescent="0.25">
      <c r="A3" s="720" t="s">
        <v>66</v>
      </c>
      <c r="B3" s="720"/>
      <c r="C3" s="720"/>
      <c r="D3" s="720"/>
      <c r="E3" s="720"/>
      <c r="F3" s="720"/>
      <c r="G3" s="720"/>
    </row>
    <row r="4" spans="1:9" x14ac:dyDescent="0.2">
      <c r="A4" s="721"/>
      <c r="B4" s="721"/>
      <c r="C4" s="721"/>
      <c r="D4" s="721"/>
      <c r="E4" s="721"/>
      <c r="F4" s="721"/>
      <c r="G4" s="721"/>
    </row>
    <row r="5" spans="1:9" ht="3" customHeight="1" x14ac:dyDescent="0.2"/>
    <row r="6" spans="1:9" x14ac:dyDescent="0.2">
      <c r="A6" s="511"/>
      <c r="B6" s="511"/>
      <c r="C6" s="722" t="s">
        <v>468</v>
      </c>
      <c r="D6" s="722"/>
      <c r="E6" s="722"/>
      <c r="F6" s="722"/>
      <c r="G6" s="722"/>
    </row>
    <row r="7" spans="1:9" x14ac:dyDescent="0.2">
      <c r="A7" s="512"/>
      <c r="B7" s="512"/>
      <c r="C7" s="513"/>
      <c r="D7" s="514"/>
      <c r="E7" s="515"/>
      <c r="F7" s="516" t="s">
        <v>744</v>
      </c>
      <c r="G7" s="514"/>
    </row>
    <row r="8" spans="1:9" x14ac:dyDescent="0.2">
      <c r="A8" s="723"/>
      <c r="B8" s="518"/>
      <c r="C8" s="519" t="s">
        <v>499</v>
      </c>
      <c r="D8" s="520" t="s">
        <v>467</v>
      </c>
      <c r="E8" s="724"/>
      <c r="F8" s="520" t="s">
        <v>499</v>
      </c>
      <c r="G8" s="521" t="s">
        <v>467</v>
      </c>
    </row>
    <row r="9" spans="1:9" ht="14.25" x14ac:dyDescent="0.2">
      <c r="A9" s="723"/>
      <c r="B9" s="518" t="s">
        <v>8</v>
      </c>
      <c r="C9" s="519" t="s">
        <v>745</v>
      </c>
      <c r="D9" s="522" t="s">
        <v>746</v>
      </c>
      <c r="E9" s="724"/>
      <c r="F9" s="521" t="s">
        <v>511</v>
      </c>
      <c r="G9" s="522" t="s">
        <v>747</v>
      </c>
    </row>
    <row r="10" spans="1:9" x14ac:dyDescent="0.2">
      <c r="A10" s="723"/>
      <c r="B10" s="518"/>
      <c r="C10" s="523" t="s">
        <v>0</v>
      </c>
      <c r="D10" s="522" t="s">
        <v>0</v>
      </c>
      <c r="E10" s="724"/>
      <c r="F10" s="522" t="s">
        <v>0</v>
      </c>
      <c r="G10" s="522" t="s">
        <v>0</v>
      </c>
    </row>
    <row r="11" spans="1:9" ht="11.1" customHeight="1" x14ac:dyDescent="0.2">
      <c r="A11" s="524" t="s">
        <v>137</v>
      </c>
      <c r="B11" s="437"/>
      <c r="C11" s="525"/>
      <c r="D11" s="518"/>
      <c r="E11" s="518"/>
      <c r="F11" s="518"/>
      <c r="G11" s="518"/>
    </row>
    <row r="12" spans="1:9" ht="3" customHeight="1" x14ac:dyDescent="0.2">
      <c r="A12" s="380"/>
      <c r="B12" s="526"/>
      <c r="C12" s="525"/>
      <c r="D12" s="518"/>
      <c r="E12" s="518"/>
      <c r="F12" s="518"/>
      <c r="G12" s="518"/>
    </row>
    <row r="13" spans="1:9" ht="11.1" customHeight="1" x14ac:dyDescent="0.2">
      <c r="A13" s="524" t="s">
        <v>40</v>
      </c>
      <c r="B13" s="526"/>
      <c r="C13" s="527"/>
      <c r="D13" s="518"/>
      <c r="E13" s="518"/>
      <c r="F13" s="518"/>
      <c r="G13" s="518"/>
    </row>
    <row r="14" spans="1:9" ht="11.1" customHeight="1" x14ac:dyDescent="0.2">
      <c r="A14" s="380" t="s">
        <v>41</v>
      </c>
      <c r="B14" s="526"/>
      <c r="C14" s="528">
        <v>1044.1990000000001</v>
      </c>
      <c r="D14" s="529">
        <v>864.72400000000005</v>
      </c>
      <c r="E14" s="529"/>
      <c r="F14" s="431">
        <v>1080.2539999999999</v>
      </c>
      <c r="G14" s="529">
        <v>862.255</v>
      </c>
      <c r="I14" s="530"/>
    </row>
    <row r="15" spans="1:9" ht="11.1" customHeight="1" x14ac:dyDescent="0.2">
      <c r="A15" s="380" t="s">
        <v>42</v>
      </c>
      <c r="B15" s="526"/>
      <c r="C15" s="528">
        <v>739.38099999999997</v>
      </c>
      <c r="D15" s="529">
        <v>758.35400000000004</v>
      </c>
      <c r="E15" s="529"/>
      <c r="F15" s="431">
        <v>735.60799999999995</v>
      </c>
      <c r="G15" s="529">
        <v>740.54700000000003</v>
      </c>
      <c r="I15" s="530"/>
    </row>
    <row r="16" spans="1:9" ht="11.1" customHeight="1" x14ac:dyDescent="0.2">
      <c r="A16" s="380" t="s">
        <v>43</v>
      </c>
      <c r="B16" s="526">
        <v>5</v>
      </c>
      <c r="C16" s="528">
        <v>4239.79</v>
      </c>
      <c r="D16" s="529">
        <v>4182.5590000000002</v>
      </c>
      <c r="E16" s="529"/>
      <c r="F16" s="431">
        <v>5073.0110000000004</v>
      </c>
      <c r="G16" s="529">
        <v>5682.1399999999994</v>
      </c>
      <c r="I16" s="530"/>
    </row>
    <row r="17" spans="1:10" ht="11.1" customHeight="1" x14ac:dyDescent="0.2">
      <c r="A17" s="380" t="s">
        <v>11</v>
      </c>
      <c r="B17" s="526">
        <v>6</v>
      </c>
      <c r="C17" s="528">
        <v>3382.8180000000002</v>
      </c>
      <c r="D17" s="529">
        <v>2997.2860000000001</v>
      </c>
      <c r="E17" s="529"/>
      <c r="F17" s="431">
        <v>3491.9459999999999</v>
      </c>
      <c r="G17" s="529">
        <v>3212.0610000000001</v>
      </c>
      <c r="I17" s="530"/>
    </row>
    <row r="18" spans="1:10" ht="11.1" customHeight="1" x14ac:dyDescent="0.2">
      <c r="A18" s="531" t="s">
        <v>215</v>
      </c>
      <c r="B18" s="526"/>
      <c r="C18" s="528"/>
      <c r="D18" s="529"/>
      <c r="E18" s="529"/>
      <c r="F18" s="431"/>
      <c r="G18" s="529"/>
      <c r="I18" s="530"/>
    </row>
    <row r="19" spans="1:10" ht="13.5" x14ac:dyDescent="0.2">
      <c r="A19" s="368" t="s">
        <v>748</v>
      </c>
      <c r="B19" s="526"/>
      <c r="C19" s="528">
        <v>42221.930000000008</v>
      </c>
      <c r="D19" s="529">
        <v>42308.134999999995</v>
      </c>
      <c r="E19" s="529"/>
      <c r="F19" s="431">
        <v>43972.356999999996</v>
      </c>
      <c r="G19" s="529">
        <v>42406.428</v>
      </c>
      <c r="I19" s="530"/>
      <c r="J19" s="532"/>
    </row>
    <row r="20" spans="1:10" ht="11.1" customHeight="1" x14ac:dyDescent="0.2">
      <c r="A20" s="368" t="s">
        <v>173</v>
      </c>
      <c r="B20" s="526"/>
      <c r="C20" s="528">
        <v>9547.7569999999996</v>
      </c>
      <c r="D20" s="529">
        <v>9861.0329999999994</v>
      </c>
      <c r="E20" s="529"/>
      <c r="F20" s="431">
        <v>9202.4609999999993</v>
      </c>
      <c r="G20" s="529">
        <v>9377.4500000000007</v>
      </c>
      <c r="I20" s="530"/>
    </row>
    <row r="21" spans="1:10" ht="11.1" customHeight="1" x14ac:dyDescent="0.2">
      <c r="A21" s="368" t="s">
        <v>216</v>
      </c>
      <c r="B21" s="526"/>
      <c r="C21" s="528">
        <v>48.072000000000003</v>
      </c>
      <c r="D21" s="529">
        <v>15.058</v>
      </c>
      <c r="E21" s="529"/>
      <c r="F21" s="431">
        <v>45</v>
      </c>
      <c r="G21" s="529">
        <v>48.043999999999997</v>
      </c>
      <c r="I21" s="530"/>
    </row>
    <row r="22" spans="1:10" ht="11.1" customHeight="1" x14ac:dyDescent="0.2">
      <c r="A22" s="531" t="s">
        <v>12</v>
      </c>
      <c r="B22" s="526"/>
      <c r="C22" s="528">
        <v>8</v>
      </c>
      <c r="D22" s="529">
        <v>8.2419999999999902</v>
      </c>
      <c r="E22" s="529"/>
      <c r="F22" s="431">
        <v>8</v>
      </c>
      <c r="G22" s="529">
        <v>8</v>
      </c>
      <c r="I22" s="530"/>
    </row>
    <row r="23" spans="1:10" ht="11.1" customHeight="1" x14ac:dyDescent="0.2">
      <c r="A23" s="524" t="s">
        <v>139</v>
      </c>
      <c r="B23" s="526"/>
      <c r="C23" s="533">
        <v>61231.964000000007</v>
      </c>
      <c r="D23" s="534">
        <v>60995.390999999996</v>
      </c>
      <c r="E23" s="534"/>
      <c r="F23" s="429">
        <v>63608.636999999988</v>
      </c>
      <c r="G23" s="534">
        <v>62336.964999999997</v>
      </c>
      <c r="I23" s="530"/>
      <c r="J23" s="532"/>
    </row>
    <row r="24" spans="1:10" ht="3" customHeight="1" x14ac:dyDescent="0.2">
      <c r="A24" s="380"/>
      <c r="B24" s="526"/>
      <c r="C24" s="528"/>
      <c r="D24" s="529"/>
      <c r="E24" s="529"/>
      <c r="F24" s="431"/>
      <c r="G24" s="529"/>
      <c r="I24" s="530"/>
    </row>
    <row r="25" spans="1:10" ht="11.1" customHeight="1" x14ac:dyDescent="0.2">
      <c r="A25" s="524" t="s">
        <v>140</v>
      </c>
      <c r="B25" s="526"/>
      <c r="C25" s="528"/>
      <c r="D25" s="529"/>
      <c r="E25" s="529"/>
      <c r="F25" s="431"/>
      <c r="G25" s="529"/>
      <c r="I25" s="530"/>
    </row>
    <row r="26" spans="1:10" ht="13.5" x14ac:dyDescent="0.2">
      <c r="A26" s="380" t="s">
        <v>749</v>
      </c>
      <c r="B26" s="526"/>
      <c r="C26" s="528">
        <v>36179</v>
      </c>
      <c r="D26" s="529">
        <v>36121.688999999998</v>
      </c>
      <c r="E26" s="529"/>
      <c r="F26" s="431">
        <v>37284.65</v>
      </c>
      <c r="G26" s="529">
        <v>36406.226000000002</v>
      </c>
      <c r="I26" s="530"/>
      <c r="J26" s="532"/>
    </row>
    <row r="27" spans="1:10" ht="11.1" customHeight="1" x14ac:dyDescent="0.2">
      <c r="A27" s="531" t="s">
        <v>141</v>
      </c>
      <c r="B27" s="526"/>
      <c r="C27" s="528">
        <v>45136.264999999999</v>
      </c>
      <c r="D27" s="529">
        <v>46400.735999999997</v>
      </c>
      <c r="E27" s="529"/>
      <c r="F27" s="431">
        <v>43166.044999999998</v>
      </c>
      <c r="G27" s="529">
        <v>44709.021000000001</v>
      </c>
      <c r="I27" s="530"/>
    </row>
    <row r="28" spans="1:10" ht="11.1" customHeight="1" x14ac:dyDescent="0.2">
      <c r="A28" s="380" t="s">
        <v>13</v>
      </c>
      <c r="B28" s="526"/>
      <c r="C28" s="528">
        <v>3</v>
      </c>
      <c r="D28" s="529">
        <v>3.1</v>
      </c>
      <c r="E28" s="529"/>
      <c r="F28" s="431">
        <v>4.0999999999999996</v>
      </c>
      <c r="G28" s="529">
        <v>3.3130000000000002</v>
      </c>
      <c r="I28" s="530"/>
    </row>
    <row r="29" spans="1:10" ht="11.1" customHeight="1" x14ac:dyDescent="0.2">
      <c r="A29" s="531" t="s">
        <v>10</v>
      </c>
      <c r="B29" s="526"/>
      <c r="C29" s="528"/>
      <c r="D29" s="529"/>
      <c r="E29" s="529"/>
      <c r="F29" s="431"/>
      <c r="G29" s="529"/>
      <c r="I29" s="530"/>
    </row>
    <row r="30" spans="1:10" ht="13.5" x14ac:dyDescent="0.2">
      <c r="A30" s="368" t="s">
        <v>750</v>
      </c>
      <c r="B30" s="526"/>
      <c r="C30" s="528">
        <v>0</v>
      </c>
      <c r="D30" s="529">
        <v>0</v>
      </c>
      <c r="E30" s="529"/>
      <c r="F30" s="535">
        <v>0</v>
      </c>
      <c r="G30" s="529">
        <v>0</v>
      </c>
      <c r="I30" s="530"/>
      <c r="J30" s="532"/>
    </row>
    <row r="31" spans="1:10" ht="11.1" customHeight="1" x14ac:dyDescent="0.2">
      <c r="A31" s="368" t="s">
        <v>142</v>
      </c>
      <c r="B31" s="526"/>
      <c r="C31" s="528">
        <v>76.790999999999997</v>
      </c>
      <c r="D31" s="529">
        <v>69.518000000000001</v>
      </c>
      <c r="E31" s="529"/>
      <c r="F31" s="431">
        <v>70.263999999999996</v>
      </c>
      <c r="G31" s="529">
        <v>70.215000000000003</v>
      </c>
      <c r="I31" s="530"/>
    </row>
    <row r="32" spans="1:10" ht="11.1" customHeight="1" x14ac:dyDescent="0.2">
      <c r="A32" s="380" t="s">
        <v>143</v>
      </c>
      <c r="B32" s="526"/>
      <c r="C32" s="528">
        <v>591.16399999999999</v>
      </c>
      <c r="D32" s="529">
        <v>607.48099999999999</v>
      </c>
      <c r="E32" s="529"/>
      <c r="F32" s="431">
        <v>665.54100000000005</v>
      </c>
      <c r="G32" s="529">
        <v>627.29600000000005</v>
      </c>
      <c r="I32" s="530"/>
    </row>
    <row r="33" spans="1:10" ht="11.1" customHeight="1" x14ac:dyDescent="0.2">
      <c r="A33" s="380" t="s">
        <v>473</v>
      </c>
      <c r="B33" s="526"/>
      <c r="C33" s="528">
        <v>31.559000000000001</v>
      </c>
      <c r="D33" s="529">
        <v>40.441000000000003</v>
      </c>
      <c r="E33" s="529"/>
      <c r="F33" s="431">
        <v>89.888000000000005</v>
      </c>
      <c r="G33" s="529">
        <v>124.589</v>
      </c>
      <c r="I33" s="530"/>
    </row>
    <row r="34" spans="1:10" ht="11.1" customHeight="1" x14ac:dyDescent="0.2">
      <c r="A34" s="531" t="s">
        <v>138</v>
      </c>
      <c r="B34" s="526"/>
      <c r="C34" s="528">
        <v>7.1459999999999999</v>
      </c>
      <c r="D34" s="529">
        <v>7.1459999999999999</v>
      </c>
      <c r="E34" s="529"/>
      <c r="F34" s="431">
        <v>7.3</v>
      </c>
      <c r="G34" s="529">
        <v>7.1459999999999999</v>
      </c>
      <c r="I34" s="530"/>
    </row>
    <row r="35" spans="1:10" ht="9.75" customHeight="1" x14ac:dyDescent="0.2">
      <c r="A35" s="380" t="s">
        <v>30</v>
      </c>
      <c r="B35" s="526"/>
      <c r="C35" s="528">
        <v>319.02199999999999</v>
      </c>
      <c r="D35" s="529">
        <v>388.28500000000003</v>
      </c>
      <c r="E35" s="529"/>
      <c r="F35" s="431">
        <v>802.495</v>
      </c>
      <c r="G35" s="529">
        <v>247.70599999999999</v>
      </c>
      <c r="I35" s="530"/>
    </row>
    <row r="36" spans="1:10" ht="11.1" customHeight="1" x14ac:dyDescent="0.2">
      <c r="A36" s="524" t="s">
        <v>144</v>
      </c>
      <c r="B36" s="526"/>
      <c r="C36" s="533">
        <v>82344.055999999982</v>
      </c>
      <c r="D36" s="534">
        <v>83638.395999999993</v>
      </c>
      <c r="E36" s="534"/>
      <c r="F36" s="429">
        <v>82090.28300000001</v>
      </c>
      <c r="G36" s="534">
        <v>82195.512000000002</v>
      </c>
      <c r="I36" s="530"/>
      <c r="J36" s="532"/>
    </row>
    <row r="37" spans="1:10" ht="3" customHeight="1" x14ac:dyDescent="0.2">
      <c r="A37" s="380"/>
      <c r="B37" s="526"/>
      <c r="C37" s="533"/>
      <c r="D37" s="534"/>
      <c r="E37" s="534"/>
      <c r="F37" s="429"/>
      <c r="G37" s="534"/>
      <c r="I37" s="530"/>
    </row>
    <row r="38" spans="1:10" ht="11.1" customHeight="1" x14ac:dyDescent="0.2">
      <c r="A38" s="524" t="s">
        <v>14</v>
      </c>
      <c r="B38" s="526"/>
      <c r="C38" s="533">
        <v>143576.01999999999</v>
      </c>
      <c r="D38" s="534">
        <v>144633.78699999998</v>
      </c>
      <c r="E38" s="534"/>
      <c r="F38" s="429">
        <v>145698.91999999998</v>
      </c>
      <c r="G38" s="534">
        <v>144532.47700000001</v>
      </c>
      <c r="I38" s="530"/>
      <c r="J38" s="532"/>
    </row>
    <row r="39" spans="1:10" ht="3" customHeight="1" x14ac:dyDescent="0.2">
      <c r="A39" s="380"/>
      <c r="B39" s="526"/>
      <c r="C39" s="528"/>
      <c r="D39" s="529"/>
      <c r="E39" s="529"/>
      <c r="F39" s="431"/>
      <c r="G39" s="529"/>
      <c r="I39" s="530"/>
    </row>
    <row r="40" spans="1:10" ht="11.1" customHeight="1" x14ac:dyDescent="0.2">
      <c r="A40" s="524" t="s">
        <v>44</v>
      </c>
      <c r="B40" s="526"/>
      <c r="C40" s="528"/>
      <c r="D40" s="529"/>
      <c r="E40" s="529"/>
      <c r="F40" s="431"/>
      <c r="G40" s="529"/>
      <c r="I40" s="530"/>
    </row>
    <row r="41" spans="1:10" ht="3" customHeight="1" x14ac:dyDescent="0.2">
      <c r="A41" s="380"/>
      <c r="B41" s="526"/>
      <c r="C41" s="528"/>
      <c r="D41" s="529"/>
      <c r="E41" s="529"/>
      <c r="F41" s="431"/>
      <c r="G41" s="529"/>
      <c r="I41" s="530"/>
    </row>
    <row r="42" spans="1:10" ht="11.1" customHeight="1" x14ac:dyDescent="0.2">
      <c r="A42" s="380" t="s">
        <v>45</v>
      </c>
      <c r="B42" s="526"/>
      <c r="C42" s="528">
        <v>479.66</v>
      </c>
      <c r="D42" s="529">
        <v>586.60900000000004</v>
      </c>
      <c r="E42" s="529"/>
      <c r="F42" s="431">
        <v>311.93799999999999</v>
      </c>
      <c r="G42" s="529">
        <v>553.25800000000004</v>
      </c>
      <c r="I42" s="530"/>
    </row>
    <row r="43" spans="1:10" ht="11.1" customHeight="1" x14ac:dyDescent="0.2">
      <c r="A43" s="380" t="s">
        <v>46</v>
      </c>
      <c r="B43" s="526"/>
      <c r="C43" s="528">
        <v>359.85</v>
      </c>
      <c r="D43" s="529">
        <v>368.20800000000003</v>
      </c>
      <c r="E43" s="529"/>
      <c r="F43" s="431">
        <v>376.11900000000003</v>
      </c>
      <c r="G43" s="529">
        <v>359.85</v>
      </c>
      <c r="I43" s="530"/>
    </row>
    <row r="44" spans="1:10" ht="11.1" customHeight="1" x14ac:dyDescent="0.2">
      <c r="A44" s="380" t="s">
        <v>16</v>
      </c>
      <c r="B44" s="526">
        <v>7</v>
      </c>
      <c r="C44" s="528">
        <v>28135.558000000005</v>
      </c>
      <c r="D44" s="529">
        <v>29191.647999999997</v>
      </c>
      <c r="E44" s="529"/>
      <c r="F44" s="431">
        <v>27344.903999999999</v>
      </c>
      <c r="G44" s="529">
        <v>28108.537999999997</v>
      </c>
      <c r="I44" s="530"/>
    </row>
    <row r="45" spans="1:10" ht="11.1" customHeight="1" x14ac:dyDescent="0.2">
      <c r="A45" s="380" t="s">
        <v>145</v>
      </c>
      <c r="B45" s="526"/>
      <c r="C45" s="528">
        <v>6838.2470000000003</v>
      </c>
      <c r="D45" s="529">
        <v>6452.2529999999997</v>
      </c>
      <c r="E45" s="529"/>
      <c r="F45" s="431">
        <v>6877.9290000000001</v>
      </c>
      <c r="G45" s="529">
        <v>6540.951</v>
      </c>
      <c r="I45" s="530"/>
    </row>
    <row r="46" spans="1:10" ht="11.1" customHeight="1" x14ac:dyDescent="0.2">
      <c r="A46" s="380" t="s">
        <v>146</v>
      </c>
      <c r="B46" s="526"/>
      <c r="C46" s="528">
        <v>3081.2649999999999</v>
      </c>
      <c r="D46" s="529">
        <v>3076.0630000000001</v>
      </c>
      <c r="E46" s="529"/>
      <c r="F46" s="431">
        <v>2962.0430000000001</v>
      </c>
      <c r="G46" s="529">
        <v>3032.5239999999999</v>
      </c>
      <c r="I46" s="530"/>
    </row>
    <row r="47" spans="1:10" ht="11.1" customHeight="1" x14ac:dyDescent="0.2">
      <c r="A47" s="380" t="s">
        <v>15</v>
      </c>
      <c r="B47" s="526"/>
      <c r="C47" s="528">
        <v>865.01700000000005</v>
      </c>
      <c r="D47" s="529">
        <v>1284.8140000000001</v>
      </c>
      <c r="E47" s="529"/>
      <c r="F47" s="431">
        <v>844.26900000000001</v>
      </c>
      <c r="G47" s="529">
        <v>1276.7660000000001</v>
      </c>
      <c r="I47" s="530"/>
    </row>
    <row r="48" spans="1:10" ht="11.1" customHeight="1" x14ac:dyDescent="0.2">
      <c r="A48" s="380" t="s">
        <v>17</v>
      </c>
      <c r="B48" s="526"/>
      <c r="C48" s="528">
        <v>1406.9109999999855</v>
      </c>
      <c r="D48" s="529">
        <v>1307.3169999999882</v>
      </c>
      <c r="E48" s="529"/>
      <c r="F48" s="431">
        <v>1388.8330000000205</v>
      </c>
      <c r="G48" s="529">
        <v>1425.0670000000173</v>
      </c>
      <c r="I48" s="530"/>
    </row>
    <row r="49" spans="1:13" ht="11.1" customHeight="1" x14ac:dyDescent="0.2">
      <c r="A49" s="524" t="s">
        <v>18</v>
      </c>
      <c r="B49" s="526"/>
      <c r="C49" s="533">
        <v>41166.507999999987</v>
      </c>
      <c r="D49" s="534">
        <v>42266.911999999982</v>
      </c>
      <c r="E49" s="534"/>
      <c r="F49" s="429">
        <v>40106.035000000018</v>
      </c>
      <c r="G49" s="534">
        <v>41296.954000000012</v>
      </c>
      <c r="I49" s="530"/>
    </row>
    <row r="50" spans="1:13" ht="3" customHeight="1" x14ac:dyDescent="0.2">
      <c r="A50" s="380"/>
      <c r="B50" s="526"/>
      <c r="C50" s="528"/>
      <c r="D50" s="529"/>
      <c r="E50" s="529"/>
      <c r="F50" s="431"/>
      <c r="G50" s="529">
        <v>0</v>
      </c>
      <c r="I50" s="530"/>
    </row>
    <row r="51" spans="1:13" ht="11.1" customHeight="1" x14ac:dyDescent="0.2">
      <c r="A51" s="536" t="s">
        <v>19</v>
      </c>
      <c r="B51" s="526"/>
      <c r="C51" s="537">
        <v>102409.512</v>
      </c>
      <c r="D51" s="538">
        <v>102366.875</v>
      </c>
      <c r="E51" s="538"/>
      <c r="F51" s="434">
        <v>105592.88499999997</v>
      </c>
      <c r="G51" s="538">
        <v>103235.523</v>
      </c>
      <c r="I51" s="530"/>
      <c r="J51" s="532"/>
    </row>
    <row r="52" spans="1:13" ht="3" customHeight="1" x14ac:dyDescent="0.2">
      <c r="A52" s="380"/>
      <c r="B52" s="526"/>
      <c r="C52" s="528"/>
      <c r="D52" s="529"/>
      <c r="E52" s="529"/>
      <c r="F52" s="431"/>
      <c r="G52" s="529"/>
      <c r="I52" s="530"/>
    </row>
    <row r="53" spans="1:13" ht="11.1" customHeight="1" x14ac:dyDescent="0.2">
      <c r="A53" s="524" t="s">
        <v>64</v>
      </c>
      <c r="B53" s="526"/>
      <c r="C53" s="528"/>
      <c r="D53" s="529"/>
      <c r="E53" s="529"/>
      <c r="F53" s="431"/>
      <c r="G53" s="529"/>
      <c r="I53" s="530"/>
    </row>
    <row r="54" spans="1:13" ht="11.1" customHeight="1" x14ac:dyDescent="0.2">
      <c r="A54" s="380" t="s">
        <v>147</v>
      </c>
      <c r="B54" s="526"/>
      <c r="C54" s="528">
        <v>0</v>
      </c>
      <c r="D54" s="529">
        <v>0</v>
      </c>
      <c r="E54" s="529"/>
      <c r="F54" s="431">
        <v>0</v>
      </c>
      <c r="G54" s="529">
        <v>0</v>
      </c>
      <c r="I54" s="530"/>
    </row>
    <row r="55" spans="1:13" ht="13.5" x14ac:dyDescent="0.2">
      <c r="A55" s="380" t="s">
        <v>751</v>
      </c>
      <c r="B55" s="526"/>
      <c r="C55" s="528">
        <v>5645.4129999999996</v>
      </c>
      <c r="D55" s="529">
        <v>2172.8490000000002</v>
      </c>
      <c r="E55" s="529"/>
      <c r="F55" s="431">
        <v>5759.3490000000002</v>
      </c>
      <c r="G55" s="529">
        <v>5625.63</v>
      </c>
      <c r="I55" s="530"/>
    </row>
    <row r="56" spans="1:13" ht="13.5" x14ac:dyDescent="0.2">
      <c r="A56" s="380" t="s">
        <v>752</v>
      </c>
      <c r="B56" s="526"/>
      <c r="C56" s="528">
        <v>96764.099000000002</v>
      </c>
      <c r="D56" s="529">
        <v>100194.026</v>
      </c>
      <c r="E56" s="529"/>
      <c r="F56" s="431">
        <v>99833.618999999992</v>
      </c>
      <c r="G56" s="529">
        <v>97609.892999999996</v>
      </c>
      <c r="J56" s="532"/>
    </row>
    <row r="57" spans="1:13" ht="11.1" customHeight="1" x14ac:dyDescent="0.2">
      <c r="A57" s="536" t="s">
        <v>47</v>
      </c>
      <c r="B57" s="526">
        <v>4</v>
      </c>
      <c r="C57" s="537">
        <v>102409.512</v>
      </c>
      <c r="D57" s="538">
        <v>102366.875</v>
      </c>
      <c r="E57" s="538"/>
      <c r="F57" s="434">
        <v>105592.96799999999</v>
      </c>
      <c r="G57" s="538">
        <v>103235.523</v>
      </c>
      <c r="I57" s="530"/>
      <c r="J57" s="532"/>
      <c r="M57" s="530"/>
    </row>
    <row r="58" spans="1:13" ht="3" customHeight="1" x14ac:dyDescent="0.2">
      <c r="A58" s="352"/>
      <c r="B58" s="518"/>
      <c r="C58" s="539"/>
      <c r="D58" s="367"/>
      <c r="E58" s="540"/>
      <c r="F58" s="541"/>
      <c r="G58" s="367"/>
    </row>
    <row r="59" spans="1:13" ht="15" customHeight="1" x14ac:dyDescent="0.2">
      <c r="A59" s="542" t="s">
        <v>148</v>
      </c>
      <c r="B59" s="543"/>
      <c r="C59" s="544"/>
      <c r="D59" s="545"/>
      <c r="E59" s="545"/>
      <c r="F59" s="545"/>
      <c r="G59" s="545"/>
    </row>
    <row r="60" spans="1:13" ht="3" customHeight="1" x14ac:dyDescent="0.2">
      <c r="A60" s="352"/>
      <c r="B60" s="518"/>
      <c r="C60" s="539"/>
      <c r="D60" s="367"/>
      <c r="E60" s="540"/>
      <c r="F60" s="541"/>
      <c r="G60" s="367"/>
    </row>
    <row r="61" spans="1:13" ht="11.1" customHeight="1" x14ac:dyDescent="0.2">
      <c r="A61" s="546" t="s">
        <v>149</v>
      </c>
      <c r="B61" s="547"/>
      <c r="C61" s="533">
        <v>20065.45600000002</v>
      </c>
      <c r="D61" s="534">
        <v>18728.479000000014</v>
      </c>
      <c r="E61" s="534"/>
      <c r="F61" s="429">
        <v>23502.60199999997</v>
      </c>
      <c r="G61" s="534">
        <v>21040.010999999984</v>
      </c>
      <c r="J61" s="532"/>
    </row>
    <row r="62" spans="1:13" ht="11.1" customHeight="1" x14ac:dyDescent="0.2">
      <c r="A62" s="546" t="s">
        <v>150</v>
      </c>
      <c r="B62" s="547"/>
      <c r="C62" s="533">
        <v>31704.230999999985</v>
      </c>
      <c r="D62" s="534">
        <v>33440.688999999977</v>
      </c>
      <c r="E62" s="534"/>
      <c r="F62" s="429">
        <v>29672.133000000016</v>
      </c>
      <c r="G62" s="534">
        <v>30743.867000000013</v>
      </c>
    </row>
    <row r="63" spans="1:13" ht="3" customHeight="1" x14ac:dyDescent="0.2">
      <c r="A63" s="352"/>
      <c r="B63" s="518"/>
      <c r="C63" s="528"/>
      <c r="D63" s="529"/>
      <c r="E63" s="529"/>
      <c r="F63" s="431"/>
      <c r="G63" s="529"/>
    </row>
    <row r="64" spans="1:13" ht="11.1" customHeight="1" x14ac:dyDescent="0.2">
      <c r="A64" s="546" t="s">
        <v>5</v>
      </c>
      <c r="B64" s="547"/>
      <c r="C64" s="528"/>
      <c r="D64" s="529"/>
      <c r="E64" s="529"/>
      <c r="F64" s="431"/>
      <c r="G64" s="529"/>
    </row>
    <row r="65" spans="1:7" ht="11.1" customHeight="1" x14ac:dyDescent="0.2">
      <c r="A65" s="352" t="s">
        <v>151</v>
      </c>
      <c r="B65" s="518"/>
      <c r="C65" s="528">
        <v>28975.068000000003</v>
      </c>
      <c r="D65" s="529">
        <v>30146.464999999997</v>
      </c>
      <c r="E65" s="529"/>
      <c r="F65" s="431">
        <v>28032.960999999999</v>
      </c>
      <c r="G65" s="529">
        <v>29021.645999999997</v>
      </c>
    </row>
    <row r="66" spans="1:7" ht="11.1" customHeight="1" x14ac:dyDescent="0.2">
      <c r="A66" s="546" t="s">
        <v>217</v>
      </c>
      <c r="B66" s="547"/>
      <c r="C66" s="528">
        <v>6023.37</v>
      </c>
      <c r="D66" s="529">
        <v>5805.6370000000006</v>
      </c>
      <c r="E66" s="529"/>
      <c r="F66" s="431">
        <v>6888.8730000000005</v>
      </c>
      <c r="G66" s="529">
        <v>7284.9419999999991</v>
      </c>
    </row>
    <row r="67" spans="1:7" ht="11.1" customHeight="1" x14ac:dyDescent="0.2">
      <c r="A67" s="546" t="s">
        <v>208</v>
      </c>
      <c r="B67" s="547"/>
      <c r="C67" s="528">
        <v>0</v>
      </c>
      <c r="D67" s="529">
        <v>0</v>
      </c>
      <c r="E67" s="529"/>
      <c r="F67" s="431">
        <v>0</v>
      </c>
      <c r="G67" s="529">
        <v>0</v>
      </c>
    </row>
    <row r="68" spans="1:7" ht="11.1" customHeight="1" x14ac:dyDescent="0.2">
      <c r="A68" s="546" t="s">
        <v>5</v>
      </c>
      <c r="B68" s="547"/>
      <c r="C68" s="533">
        <v>22951.698000000004</v>
      </c>
      <c r="D68" s="534">
        <v>24340.827999999994</v>
      </c>
      <c r="E68" s="534"/>
      <c r="F68" s="429">
        <v>21144.088</v>
      </c>
      <c r="G68" s="534">
        <v>21736.703999999998</v>
      </c>
    </row>
    <row r="69" spans="1:7" x14ac:dyDescent="0.2">
      <c r="F69" s="548"/>
    </row>
    <row r="70" spans="1:7" x14ac:dyDescent="0.2">
      <c r="A70" s="498" t="s">
        <v>853</v>
      </c>
      <c r="B70" s="17"/>
      <c r="C70"/>
      <c r="D70" s="97"/>
      <c r="E70"/>
      <c r="F70"/>
      <c r="G70"/>
    </row>
    <row r="71" spans="1:7" x14ac:dyDescent="0.2">
      <c r="A71" s="498" t="s">
        <v>848</v>
      </c>
      <c r="B71" s="17"/>
      <c r="C71"/>
      <c r="D71"/>
      <c r="E71"/>
      <c r="F71"/>
      <c r="G71"/>
    </row>
    <row r="72" spans="1:7" x14ac:dyDescent="0.2">
      <c r="A72" s="507" t="s">
        <v>851</v>
      </c>
      <c r="B72" s="17"/>
      <c r="C72"/>
      <c r="D72"/>
      <c r="E72"/>
      <c r="F72"/>
      <c r="G72"/>
    </row>
    <row r="73" spans="1:7" x14ac:dyDescent="0.2">
      <c r="A73" s="507" t="s">
        <v>852</v>
      </c>
      <c r="B73" s="17"/>
      <c r="C73"/>
      <c r="D73"/>
      <c r="E73"/>
      <c r="F73"/>
      <c r="G73"/>
    </row>
    <row r="74" spans="1:7" x14ac:dyDescent="0.2">
      <c r="A74" s="292" t="s">
        <v>545</v>
      </c>
      <c r="B74" s="40"/>
      <c r="C74" s="39"/>
      <c r="D74" s="39"/>
      <c r="E74" s="39"/>
      <c r="F74" s="39"/>
      <c r="G74" s="39"/>
    </row>
  </sheetData>
  <mergeCells count="5">
    <mergeCell ref="A3:G3"/>
    <mergeCell ref="A4:G4"/>
    <mergeCell ref="C6:G6"/>
    <mergeCell ref="A8:A10"/>
    <mergeCell ref="E8:E10"/>
  </mergeCells>
  <pageMargins left="0.75" right="0.75" top="1" bottom="1" header="0.5" footer="0.5"/>
  <pageSetup paperSize="9" scale="9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pageSetUpPr fitToPage="1"/>
  </sheetPr>
  <dimension ref="A1:J39"/>
  <sheetViews>
    <sheetView showGridLines="0" zoomScaleNormal="100" workbookViewId="0"/>
  </sheetViews>
  <sheetFormatPr defaultColWidth="9.140625" defaultRowHeight="12.75" x14ac:dyDescent="0.2"/>
  <cols>
    <col min="1" max="1" width="50.7109375" style="510" customWidth="1"/>
    <col min="2" max="4" width="10.7109375" style="510" customWidth="1"/>
    <col min="5" max="5" width="8.7109375" style="510" customWidth="1"/>
    <col min="6" max="6" width="9.140625" style="510"/>
    <col min="7" max="8" width="10.7109375" style="510" bestFit="1" customWidth="1"/>
    <col min="9" max="16384" width="9.140625" style="510"/>
  </cols>
  <sheetData>
    <row r="1" spans="1:7" x14ac:dyDescent="0.2">
      <c r="A1" s="102" t="s">
        <v>521</v>
      </c>
    </row>
    <row r="2" spans="1:7" x14ac:dyDescent="0.2">
      <c r="A2" s="577"/>
    </row>
    <row r="3" spans="1:7" ht="15.75" x14ac:dyDescent="0.25">
      <c r="A3" s="720" t="s">
        <v>464</v>
      </c>
      <c r="B3" s="720"/>
      <c r="C3" s="720"/>
      <c r="D3" s="720"/>
      <c r="E3" s="720"/>
      <c r="F3" s="576"/>
    </row>
    <row r="4" spans="1:7" ht="15.75" x14ac:dyDescent="0.25">
      <c r="A4" s="503"/>
      <c r="B4" s="503"/>
      <c r="C4" s="503"/>
      <c r="D4" s="503"/>
      <c r="E4" s="503"/>
      <c r="F4" s="576"/>
    </row>
    <row r="5" spans="1:7" x14ac:dyDescent="0.2">
      <c r="A5" s="721" t="s">
        <v>774</v>
      </c>
      <c r="B5" s="721"/>
      <c r="C5" s="721"/>
      <c r="D5" s="721"/>
      <c r="E5" s="721"/>
      <c r="F5" s="573"/>
      <c r="G5" s="573"/>
    </row>
    <row r="6" spans="1:7" ht="3" customHeight="1" x14ac:dyDescent="0.2">
      <c r="A6" s="351"/>
      <c r="B6" s="573"/>
      <c r="C6" s="573"/>
      <c r="D6" s="573"/>
      <c r="E6" s="573"/>
      <c r="F6" s="573"/>
      <c r="G6" s="573"/>
    </row>
    <row r="7" spans="1:7" ht="67.5" x14ac:dyDescent="0.2">
      <c r="A7" s="123"/>
      <c r="B7" s="153" t="s">
        <v>474</v>
      </c>
      <c r="C7" s="153" t="s">
        <v>485</v>
      </c>
      <c r="D7" s="153" t="s">
        <v>475</v>
      </c>
      <c r="E7" s="153" t="s">
        <v>484</v>
      </c>
    </row>
    <row r="8" spans="1:7" x14ac:dyDescent="0.2">
      <c r="A8" s="120"/>
      <c r="B8" s="154" t="s">
        <v>0</v>
      </c>
      <c r="C8" s="154" t="s">
        <v>0</v>
      </c>
      <c r="D8" s="154" t="s">
        <v>0</v>
      </c>
      <c r="E8" s="154" t="s">
        <v>0</v>
      </c>
    </row>
    <row r="9" spans="1:7" ht="5.25" customHeight="1" x14ac:dyDescent="0.2">
      <c r="A9" s="144"/>
      <c r="B9" s="117"/>
      <c r="C9" s="117"/>
      <c r="D9" s="117"/>
      <c r="E9" s="117"/>
    </row>
    <row r="10" spans="1:7" x14ac:dyDescent="0.2">
      <c r="A10" s="172" t="s">
        <v>773</v>
      </c>
      <c r="B10" s="551">
        <v>55203.464999999997</v>
      </c>
      <c r="C10" s="551">
        <v>42406.428</v>
      </c>
      <c r="D10" s="551">
        <v>5625.63</v>
      </c>
      <c r="E10" s="551">
        <v>103235.52300000002</v>
      </c>
      <c r="G10" s="569"/>
    </row>
    <row r="11" spans="1:7" x14ac:dyDescent="0.2">
      <c r="A11" s="119" t="s">
        <v>476</v>
      </c>
      <c r="B11" s="367">
        <v>0</v>
      </c>
      <c r="C11" s="367">
        <v>0</v>
      </c>
      <c r="D11" s="367">
        <v>-8.4060000000065713</v>
      </c>
      <c r="E11" s="367">
        <v>-8.4060000000065713</v>
      </c>
    </row>
    <row r="12" spans="1:7" x14ac:dyDescent="0.2">
      <c r="A12" s="119" t="s">
        <v>477</v>
      </c>
      <c r="B12" s="367">
        <v>-627.30299999999659</v>
      </c>
      <c r="C12" s="367">
        <v>-184.49799999999232</v>
      </c>
      <c r="D12" s="367">
        <v>-5.8040000000000003</v>
      </c>
      <c r="E12" s="367">
        <v>-817.60499999998888</v>
      </c>
    </row>
    <row r="13" spans="1:7" x14ac:dyDescent="0.2">
      <c r="A13" s="119" t="s">
        <v>127</v>
      </c>
      <c r="B13" s="367">
        <v>-33.993000000000002</v>
      </c>
      <c r="C13" s="367">
        <v>0</v>
      </c>
      <c r="D13" s="367">
        <v>33.993000000000002</v>
      </c>
      <c r="E13" s="367">
        <v>0</v>
      </c>
    </row>
    <row r="14" spans="1:7" ht="3" customHeight="1" x14ac:dyDescent="0.2">
      <c r="A14" s="119"/>
      <c r="B14" s="367"/>
      <c r="C14" s="367"/>
      <c r="D14" s="367"/>
      <c r="E14" s="367"/>
    </row>
    <row r="15" spans="1:7" x14ac:dyDescent="0.2">
      <c r="A15" s="172" t="s">
        <v>478</v>
      </c>
      <c r="B15" s="371">
        <v>-661.29599999999664</v>
      </c>
      <c r="C15" s="371">
        <v>-184.49799999999232</v>
      </c>
      <c r="D15" s="371">
        <v>19.782999999993429</v>
      </c>
      <c r="E15" s="371">
        <v>-826.01099999999542</v>
      </c>
    </row>
    <row r="16" spans="1:7" ht="3" customHeight="1" x14ac:dyDescent="0.2">
      <c r="A16" s="119"/>
      <c r="B16" s="367"/>
      <c r="C16" s="367"/>
      <c r="D16" s="367"/>
      <c r="E16" s="367"/>
    </row>
    <row r="17" spans="1:8" x14ac:dyDescent="0.2">
      <c r="A17" s="121" t="s">
        <v>772</v>
      </c>
      <c r="B17" s="570">
        <v>54542.169000000002</v>
      </c>
      <c r="C17" s="570">
        <v>42221.930000000008</v>
      </c>
      <c r="D17" s="570">
        <v>5645.4129999999932</v>
      </c>
      <c r="E17" s="570">
        <v>102409.51200000002</v>
      </c>
    </row>
    <row r="18" spans="1:8" x14ac:dyDescent="0.2">
      <c r="A18" s="575"/>
      <c r="B18" s="575"/>
      <c r="C18" s="575"/>
      <c r="D18" s="575"/>
      <c r="E18" s="575"/>
    </row>
    <row r="19" spans="1:8" x14ac:dyDescent="0.2">
      <c r="A19" s="574"/>
      <c r="B19" s="574"/>
      <c r="C19" s="574"/>
      <c r="D19" s="574"/>
      <c r="E19" s="574"/>
    </row>
    <row r="21" spans="1:8" x14ac:dyDescent="0.2">
      <c r="A21" s="721" t="s">
        <v>512</v>
      </c>
      <c r="B21" s="721"/>
      <c r="C21" s="721"/>
      <c r="D21" s="721"/>
      <c r="E21" s="721"/>
      <c r="F21" s="573"/>
      <c r="G21" s="573"/>
    </row>
    <row r="22" spans="1:8" ht="3" customHeight="1" x14ac:dyDescent="0.2">
      <c r="A22" s="351"/>
      <c r="B22" s="573"/>
      <c r="C22" s="573"/>
      <c r="D22" s="573"/>
      <c r="E22" s="573"/>
      <c r="F22" s="573"/>
      <c r="G22" s="573"/>
    </row>
    <row r="23" spans="1:8" ht="67.5" x14ac:dyDescent="0.2">
      <c r="A23" s="123"/>
      <c r="B23" s="153" t="s">
        <v>474</v>
      </c>
      <c r="C23" s="153" t="s">
        <v>485</v>
      </c>
      <c r="D23" s="153" t="s">
        <v>475</v>
      </c>
      <c r="E23" s="153" t="s">
        <v>484</v>
      </c>
    </row>
    <row r="24" spans="1:8" x14ac:dyDescent="0.2">
      <c r="A24" s="120"/>
      <c r="B24" s="154" t="s">
        <v>0</v>
      </c>
      <c r="C24" s="154" t="s">
        <v>0</v>
      </c>
      <c r="D24" s="154" t="s">
        <v>0</v>
      </c>
      <c r="E24" s="154" t="s">
        <v>0</v>
      </c>
    </row>
    <row r="25" spans="1:8" ht="3.2" customHeight="1" x14ac:dyDescent="0.2"/>
    <row r="26" spans="1:8" x14ac:dyDescent="0.2">
      <c r="A26" s="172" t="s">
        <v>514</v>
      </c>
      <c r="B26" s="371">
        <v>55699.233999999997</v>
      </c>
      <c r="C26" s="371">
        <v>44044.341000000008</v>
      </c>
      <c r="D26" s="371">
        <v>6482.9010000000108</v>
      </c>
      <c r="E26" s="371">
        <v>106226.45700000002</v>
      </c>
      <c r="H26" s="569"/>
    </row>
    <row r="27" spans="1:8" x14ac:dyDescent="0.2">
      <c r="A27" s="119" t="s">
        <v>476</v>
      </c>
      <c r="B27" s="367">
        <v>0</v>
      </c>
      <c r="C27" s="367">
        <v>0</v>
      </c>
      <c r="D27" s="367">
        <v>-748.32999999999527</v>
      </c>
      <c r="E27" s="367">
        <v>-748.32999999999527</v>
      </c>
    </row>
    <row r="28" spans="1:8" x14ac:dyDescent="0.2">
      <c r="A28" s="119" t="s">
        <v>477</v>
      </c>
      <c r="B28" s="367">
        <v>192.91199999999986</v>
      </c>
      <c r="C28" s="367">
        <v>-71.984000000010354</v>
      </c>
      <c r="D28" s="367">
        <v>-6.0869999999999997</v>
      </c>
      <c r="E28" s="367">
        <v>114.84099999998951</v>
      </c>
    </row>
    <row r="29" spans="1:8" x14ac:dyDescent="0.2">
      <c r="A29" s="119" t="s">
        <v>127</v>
      </c>
      <c r="B29" s="367">
        <v>-30.864999999999998</v>
      </c>
      <c r="C29" s="572">
        <v>0</v>
      </c>
      <c r="D29" s="367">
        <v>30.864999999999998</v>
      </c>
      <c r="E29" s="571">
        <v>0</v>
      </c>
    </row>
    <row r="30" spans="1:8" ht="3" customHeight="1" x14ac:dyDescent="0.2">
      <c r="A30" s="119"/>
      <c r="B30" s="367"/>
      <c r="C30" s="367"/>
      <c r="D30" s="367"/>
      <c r="E30" s="367"/>
    </row>
    <row r="31" spans="1:8" x14ac:dyDescent="0.2">
      <c r="A31" s="172" t="s">
        <v>478</v>
      </c>
      <c r="B31" s="371">
        <v>162.04699999999985</v>
      </c>
      <c r="C31" s="371">
        <v>-71.984000000010354</v>
      </c>
      <c r="D31" s="371">
        <v>-723.55199999999525</v>
      </c>
      <c r="E31" s="371">
        <v>-633.48900000000572</v>
      </c>
    </row>
    <row r="32" spans="1:8" ht="3" customHeight="1" x14ac:dyDescent="0.2">
      <c r="A32" s="119"/>
      <c r="B32" s="367"/>
      <c r="C32" s="367"/>
      <c r="D32" s="367"/>
      <c r="E32" s="367"/>
    </row>
    <row r="33" spans="1:10" x14ac:dyDescent="0.2">
      <c r="A33" s="143" t="s">
        <v>515</v>
      </c>
      <c r="B33" s="570">
        <v>55861.280999999995</v>
      </c>
      <c r="C33" s="570">
        <v>43972.356999999996</v>
      </c>
      <c r="D33" s="570">
        <v>5759.3490000000156</v>
      </c>
      <c r="E33" s="570">
        <v>105592.96800000002</v>
      </c>
      <c r="G33" s="569"/>
      <c r="H33" s="569"/>
      <c r="I33" s="569"/>
      <c r="J33" s="569"/>
    </row>
    <row r="34" spans="1:10" x14ac:dyDescent="0.2">
      <c r="A34" s="143"/>
      <c r="B34" s="117"/>
      <c r="C34" s="117"/>
      <c r="D34" s="117"/>
      <c r="E34" s="117"/>
      <c r="G34" s="569"/>
      <c r="H34" s="569"/>
      <c r="I34" s="569"/>
      <c r="J34" s="569"/>
    </row>
    <row r="35" spans="1:10" x14ac:dyDescent="0.2">
      <c r="A35" s="295" t="s">
        <v>546</v>
      </c>
      <c r="B35" s="296"/>
      <c r="C35" s="296"/>
      <c r="D35" s="296"/>
      <c r="E35" s="296"/>
    </row>
    <row r="39" spans="1:10" x14ac:dyDescent="0.2">
      <c r="C39" s="530"/>
    </row>
  </sheetData>
  <mergeCells count="3">
    <mergeCell ref="A21:E21"/>
    <mergeCell ref="A5:E5"/>
    <mergeCell ref="A3:E3"/>
  </mergeCells>
  <pageMargins left="0.75" right="0.75" top="1" bottom="1" header="0.5" footer="0.5"/>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A1:S81"/>
  <sheetViews>
    <sheetView showGridLines="0" zoomScaleNormal="100" workbookViewId="0"/>
  </sheetViews>
  <sheetFormatPr defaultColWidth="9.140625" defaultRowHeight="12.75" x14ac:dyDescent="0.2"/>
  <cols>
    <col min="1" max="1" width="39.5703125" style="506" customWidth="1"/>
    <col min="2" max="2" width="4.5703125" style="506" bestFit="1" customWidth="1"/>
    <col min="3" max="3" width="10.7109375" style="506" customWidth="1"/>
    <col min="4" max="5" width="10.7109375" style="510" customWidth="1"/>
    <col min="6" max="6" width="2.7109375" style="510" customWidth="1"/>
    <col min="7" max="9" width="10.7109375" style="510" customWidth="1"/>
    <col min="10" max="16384" width="9.140625" style="510"/>
  </cols>
  <sheetData>
    <row r="1" spans="1:19" x14ac:dyDescent="0.2">
      <c r="A1" s="102" t="s">
        <v>522</v>
      </c>
      <c r="B1" s="509"/>
      <c r="C1" s="509"/>
    </row>
    <row r="3" spans="1:19" x14ac:dyDescent="0.2">
      <c r="A3" s="590"/>
    </row>
    <row r="4" spans="1:19" ht="15.75" x14ac:dyDescent="0.25">
      <c r="A4" s="720" t="s">
        <v>67</v>
      </c>
      <c r="B4" s="720"/>
      <c r="C4" s="720"/>
      <c r="D4" s="720"/>
      <c r="E4" s="720"/>
      <c r="F4" s="720"/>
      <c r="G4" s="720"/>
      <c r="H4" s="720"/>
      <c r="I4" s="720"/>
    </row>
    <row r="5" spans="1:19" x14ac:dyDescent="0.2">
      <c r="A5" s="721"/>
      <c r="B5" s="721"/>
      <c r="C5" s="721"/>
      <c r="D5" s="721"/>
      <c r="E5" s="721"/>
      <c r="F5" s="721"/>
      <c r="G5" s="721"/>
      <c r="H5" s="721"/>
      <c r="I5" s="721"/>
    </row>
    <row r="6" spans="1:19" ht="3" customHeight="1" x14ac:dyDescent="0.2"/>
    <row r="7" spans="1:19" ht="11.25" customHeight="1" x14ac:dyDescent="0.2">
      <c r="A7" s="568"/>
      <c r="B7" s="568"/>
      <c r="C7" s="719" t="s">
        <v>737</v>
      </c>
      <c r="D7" s="719"/>
      <c r="E7" s="719"/>
      <c r="F7" s="567"/>
      <c r="G7" s="719" t="s">
        <v>506</v>
      </c>
      <c r="H7" s="719"/>
      <c r="I7" s="719"/>
    </row>
    <row r="8" spans="1:19" ht="25.5" x14ac:dyDescent="0.2">
      <c r="A8" s="715"/>
      <c r="B8" s="564"/>
      <c r="C8" s="564" t="s">
        <v>497</v>
      </c>
      <c r="D8" s="589" t="s">
        <v>500</v>
      </c>
      <c r="E8" s="564" t="s">
        <v>507</v>
      </c>
      <c r="F8" s="725"/>
      <c r="G8" s="564" t="s">
        <v>497</v>
      </c>
      <c r="H8" s="564" t="s">
        <v>500</v>
      </c>
      <c r="I8" s="564" t="s">
        <v>513</v>
      </c>
    </row>
    <row r="9" spans="1:19" ht="11.25" customHeight="1" x14ac:dyDescent="0.2">
      <c r="A9" s="715"/>
      <c r="B9" s="588"/>
      <c r="C9" s="560" t="s">
        <v>0</v>
      </c>
      <c r="D9" s="561" t="s">
        <v>0</v>
      </c>
      <c r="E9" s="560" t="s">
        <v>0</v>
      </c>
      <c r="F9" s="725"/>
      <c r="G9" s="560" t="s">
        <v>0</v>
      </c>
      <c r="H9" s="560" t="s">
        <v>0</v>
      </c>
      <c r="I9" s="560" t="s">
        <v>0</v>
      </c>
      <c r="K9" s="548"/>
      <c r="L9" s="548"/>
      <c r="M9" s="548"/>
      <c r="N9" s="548"/>
      <c r="O9" s="548"/>
      <c r="P9" s="548"/>
      <c r="Q9" s="548"/>
      <c r="R9" s="548"/>
      <c r="S9" s="548"/>
    </row>
    <row r="10" spans="1:19" ht="11.25" customHeight="1" x14ac:dyDescent="0.2">
      <c r="A10" s="524" t="s">
        <v>218</v>
      </c>
      <c r="B10" s="437"/>
      <c r="C10" s="437"/>
      <c r="D10" s="587"/>
      <c r="E10" s="586"/>
      <c r="F10" s="586"/>
      <c r="G10" s="586"/>
      <c r="H10" s="586"/>
      <c r="I10" s="586"/>
      <c r="K10" s="548"/>
      <c r="L10" s="548"/>
      <c r="M10" s="548"/>
      <c r="N10" s="548"/>
      <c r="O10" s="548"/>
      <c r="P10" s="548"/>
      <c r="Q10" s="548"/>
      <c r="R10" s="548"/>
      <c r="S10" s="548"/>
    </row>
    <row r="11" spans="1:19" ht="3" customHeight="1" x14ac:dyDescent="0.2">
      <c r="A11" s="380"/>
      <c r="B11" s="526"/>
      <c r="C11" s="526"/>
      <c r="D11" s="587"/>
      <c r="E11" s="586"/>
      <c r="F11" s="586"/>
      <c r="G11" s="586"/>
      <c r="H11" s="586"/>
      <c r="I11" s="586"/>
      <c r="K11" s="548"/>
      <c r="L11" s="548"/>
      <c r="M11" s="548"/>
      <c r="N11" s="548"/>
      <c r="O11" s="548"/>
      <c r="P11" s="548"/>
      <c r="Q11" s="548"/>
      <c r="R11" s="548"/>
      <c r="S11" s="548"/>
    </row>
    <row r="12" spans="1:19" ht="11.25" customHeight="1" x14ac:dyDescent="0.2">
      <c r="A12" s="524" t="s">
        <v>219</v>
      </c>
      <c r="B12" s="437"/>
      <c r="C12" s="437"/>
      <c r="D12" s="587"/>
      <c r="E12" s="586"/>
      <c r="F12" s="586"/>
      <c r="G12" s="586"/>
      <c r="H12" s="586"/>
      <c r="I12" s="586"/>
      <c r="K12" s="548"/>
      <c r="L12" s="548"/>
      <c r="M12" s="548"/>
      <c r="N12" s="548"/>
      <c r="O12" s="548"/>
      <c r="P12" s="548"/>
      <c r="Q12" s="548"/>
      <c r="R12" s="548"/>
      <c r="S12" s="548"/>
    </row>
    <row r="13" spans="1:19" ht="11.25" customHeight="1" x14ac:dyDescent="0.2">
      <c r="A13" s="380" t="s">
        <v>48</v>
      </c>
      <c r="B13" s="526"/>
      <c r="C13" s="431">
        <v>2656.5490000000009</v>
      </c>
      <c r="D13" s="528">
        <v>4742.2840000000006</v>
      </c>
      <c r="E13" s="529">
        <v>8933.6270000000004</v>
      </c>
      <c r="F13" s="529"/>
      <c r="G13" s="431">
        <v>2176.9940000000006</v>
      </c>
      <c r="H13" s="529">
        <v>4136.4890000000005</v>
      </c>
      <c r="I13" s="529">
        <v>8566.9719999999998</v>
      </c>
      <c r="K13" s="380"/>
      <c r="L13" s="380"/>
      <c r="M13" s="548"/>
      <c r="N13" s="548"/>
      <c r="O13" s="548"/>
      <c r="P13" s="548"/>
      <c r="Q13" s="548"/>
      <c r="R13" s="548"/>
      <c r="S13" s="548"/>
    </row>
    <row r="14" spans="1:19" ht="11.25" customHeight="1" x14ac:dyDescent="0.2">
      <c r="A14" s="380" t="s">
        <v>20</v>
      </c>
      <c r="B14" s="526"/>
      <c r="C14" s="431">
        <v>2621.6790000000001</v>
      </c>
      <c r="D14" s="528">
        <v>5093.5950000000003</v>
      </c>
      <c r="E14" s="529">
        <v>10417.731</v>
      </c>
      <c r="F14" s="529"/>
      <c r="G14" s="431">
        <v>2038.8239999999996</v>
      </c>
      <c r="H14" s="529">
        <v>4171.6589999999997</v>
      </c>
      <c r="I14" s="529">
        <v>9772.9040000000005</v>
      </c>
      <c r="K14" s="548"/>
      <c r="L14" s="548"/>
      <c r="M14" s="548"/>
      <c r="N14" s="548"/>
      <c r="O14" s="548"/>
      <c r="P14" s="548"/>
      <c r="Q14" s="548"/>
      <c r="R14" s="548"/>
      <c r="S14" s="548"/>
    </row>
    <row r="15" spans="1:19" ht="11.25" customHeight="1" x14ac:dyDescent="0.2">
      <c r="A15" s="380" t="s">
        <v>49</v>
      </c>
      <c r="B15" s="526"/>
      <c r="C15" s="431">
        <v>612.678</v>
      </c>
      <c r="D15" s="528">
        <v>1192.623</v>
      </c>
      <c r="E15" s="529">
        <v>2583.3809999999999</v>
      </c>
      <c r="F15" s="529"/>
      <c r="G15" s="431">
        <v>671.30000000000007</v>
      </c>
      <c r="H15" s="529">
        <v>1293.845</v>
      </c>
      <c r="I15" s="529">
        <v>2662.4209999999998</v>
      </c>
      <c r="K15" s="380"/>
      <c r="L15" s="380"/>
      <c r="M15" s="548"/>
      <c r="N15" s="548"/>
      <c r="O15" s="548"/>
      <c r="P15" s="548"/>
      <c r="Q15" s="548"/>
      <c r="R15" s="548"/>
      <c r="S15" s="548"/>
    </row>
    <row r="16" spans="1:19" ht="11.25" customHeight="1" x14ac:dyDescent="0.2">
      <c r="A16" s="380" t="s">
        <v>152</v>
      </c>
      <c r="B16" s="526"/>
      <c r="C16" s="431">
        <v>36.316000000000003</v>
      </c>
      <c r="D16" s="528">
        <v>81.411000000000001</v>
      </c>
      <c r="E16" s="529">
        <v>161.15100000000001</v>
      </c>
      <c r="F16" s="529"/>
      <c r="G16" s="431">
        <v>35.140000000000008</v>
      </c>
      <c r="H16" s="529">
        <v>67.162000000000006</v>
      </c>
      <c r="I16" s="529">
        <v>158.28399999999999</v>
      </c>
      <c r="K16" s="548"/>
      <c r="L16" s="548"/>
      <c r="M16" s="548"/>
      <c r="N16" s="548"/>
      <c r="O16" s="548"/>
      <c r="P16" s="548"/>
      <c r="Q16" s="548"/>
      <c r="R16" s="548"/>
      <c r="S16" s="548"/>
    </row>
    <row r="17" spans="1:19" ht="11.25" customHeight="1" x14ac:dyDescent="0.2">
      <c r="A17" s="380" t="s">
        <v>153</v>
      </c>
      <c r="B17" s="526"/>
      <c r="C17" s="431">
        <v>619.67100000000005</v>
      </c>
      <c r="D17" s="528">
        <v>746.548</v>
      </c>
      <c r="E17" s="529">
        <v>2034.895</v>
      </c>
      <c r="F17" s="529"/>
      <c r="G17" s="431">
        <v>877.97500000000002</v>
      </c>
      <c r="H17" s="529">
        <v>1015.82</v>
      </c>
      <c r="I17" s="529">
        <v>2279.7370000000001</v>
      </c>
      <c r="K17" s="548"/>
      <c r="L17" s="548"/>
      <c r="M17" s="548"/>
      <c r="N17" s="548"/>
      <c r="O17" s="548"/>
      <c r="P17" s="548"/>
      <c r="Q17" s="548"/>
      <c r="R17" s="548"/>
      <c r="S17" s="548"/>
    </row>
    <row r="18" spans="1:19" ht="11.25" customHeight="1" x14ac:dyDescent="0.2">
      <c r="A18" s="380" t="s">
        <v>30</v>
      </c>
      <c r="B18" s="526"/>
      <c r="C18" s="431">
        <v>1750.6830000000002</v>
      </c>
      <c r="D18" s="528">
        <v>3669.0270000000005</v>
      </c>
      <c r="E18" s="529">
        <v>7395.756000000003</v>
      </c>
      <c r="F18" s="529"/>
      <c r="G18" s="431">
        <v>1875.3569999999995</v>
      </c>
      <c r="H18" s="529">
        <v>3757.837</v>
      </c>
      <c r="I18" s="529">
        <v>7229.6989999999996</v>
      </c>
      <c r="K18" s="380"/>
      <c r="L18" s="380"/>
      <c r="M18" s="548"/>
      <c r="N18" s="548"/>
      <c r="O18" s="548"/>
      <c r="P18" s="548"/>
      <c r="Q18" s="548"/>
      <c r="R18" s="548"/>
      <c r="S18" s="548"/>
    </row>
    <row r="19" spans="1:19" ht="11.25" customHeight="1" x14ac:dyDescent="0.2">
      <c r="A19" s="524" t="s">
        <v>220</v>
      </c>
      <c r="B19" s="437"/>
      <c r="C19" s="429">
        <v>8297.5760000000009</v>
      </c>
      <c r="D19" s="533">
        <v>15525.488000000001</v>
      </c>
      <c r="E19" s="534">
        <v>31526.541000000005</v>
      </c>
      <c r="F19" s="534"/>
      <c r="G19" s="429">
        <v>7675.5899999999992</v>
      </c>
      <c r="H19" s="534">
        <v>14442.812</v>
      </c>
      <c r="I19" s="534">
        <v>30670.017</v>
      </c>
      <c r="K19" s="548"/>
      <c r="L19" s="548"/>
      <c r="M19" s="548"/>
      <c r="N19" s="548"/>
      <c r="O19" s="548"/>
      <c r="P19" s="548"/>
      <c r="Q19" s="548"/>
      <c r="R19" s="548"/>
      <c r="S19" s="548"/>
    </row>
    <row r="20" spans="1:19" ht="3" customHeight="1" x14ac:dyDescent="0.2">
      <c r="A20" s="380"/>
      <c r="B20" s="526"/>
      <c r="C20" s="431"/>
      <c r="D20" s="528"/>
      <c r="E20" s="529"/>
      <c r="F20" s="529"/>
      <c r="G20" s="431"/>
      <c r="H20" s="529"/>
      <c r="I20" s="529"/>
      <c r="K20" s="548"/>
      <c r="L20" s="548"/>
      <c r="M20" s="548"/>
      <c r="N20" s="548"/>
      <c r="O20" s="548"/>
      <c r="P20" s="548"/>
      <c r="Q20" s="548"/>
      <c r="R20" s="548"/>
      <c r="S20" s="548"/>
    </row>
    <row r="21" spans="1:19" ht="11.25" customHeight="1" x14ac:dyDescent="0.2">
      <c r="A21" s="524" t="s">
        <v>221</v>
      </c>
      <c r="B21" s="437"/>
      <c r="C21" s="431"/>
      <c r="D21" s="528"/>
      <c r="E21" s="529"/>
      <c r="F21" s="529"/>
      <c r="G21" s="431"/>
      <c r="H21" s="529"/>
      <c r="I21" s="529"/>
      <c r="K21" s="548"/>
      <c r="L21" s="548"/>
      <c r="M21" s="548"/>
      <c r="N21" s="548"/>
      <c r="O21" s="548"/>
      <c r="P21" s="548"/>
      <c r="Q21" s="548"/>
      <c r="R21" s="548"/>
      <c r="S21" s="548"/>
    </row>
    <row r="22" spans="1:19" ht="11.25" customHeight="1" x14ac:dyDescent="0.2">
      <c r="A22" s="380" t="s">
        <v>154</v>
      </c>
      <c r="B22" s="526"/>
      <c r="C22" s="431">
        <v>-3678.5630000000006</v>
      </c>
      <c r="D22" s="528">
        <v>-6904.3320000000003</v>
      </c>
      <c r="E22" s="529">
        <v>-13971.525</v>
      </c>
      <c r="F22" s="529"/>
      <c r="G22" s="431">
        <v>-3665.4609999999998</v>
      </c>
      <c r="H22" s="529">
        <v>-6856.415</v>
      </c>
      <c r="I22" s="529">
        <v>-13800.691999999999</v>
      </c>
    </row>
    <row r="23" spans="1:19" ht="11.25" customHeight="1" x14ac:dyDescent="0.2">
      <c r="A23" s="380" t="s">
        <v>50</v>
      </c>
      <c r="B23" s="526"/>
      <c r="C23" s="431">
        <v>-2150.2819999999988</v>
      </c>
      <c r="D23" s="528">
        <v>-4583.3959999999988</v>
      </c>
      <c r="E23" s="529">
        <v>-8697.7670000000016</v>
      </c>
      <c r="F23" s="529"/>
      <c r="G23" s="431">
        <v>-2124.2729999999997</v>
      </c>
      <c r="H23" s="529">
        <v>-4656.0099999999993</v>
      </c>
      <c r="I23" s="529">
        <v>-8758.5319999999992</v>
      </c>
    </row>
    <row r="24" spans="1:19" ht="11.25" customHeight="1" x14ac:dyDescent="0.2">
      <c r="A24" s="380" t="s">
        <v>51</v>
      </c>
      <c r="B24" s="526"/>
      <c r="C24" s="431">
        <v>-235.16</v>
      </c>
      <c r="D24" s="528">
        <v>-465.10399999999998</v>
      </c>
      <c r="E24" s="529">
        <v>-948.31</v>
      </c>
      <c r="F24" s="529"/>
      <c r="G24" s="431">
        <v>-203.34500000000003</v>
      </c>
      <c r="H24" s="529">
        <v>-397.20100000000002</v>
      </c>
      <c r="I24" s="529">
        <v>-860.46699999999998</v>
      </c>
    </row>
    <row r="25" spans="1:19" ht="11.25" customHeight="1" x14ac:dyDescent="0.2">
      <c r="A25" s="380" t="s">
        <v>22</v>
      </c>
      <c r="B25" s="526"/>
      <c r="C25" s="431">
        <v>-1503.3370000000004</v>
      </c>
      <c r="D25" s="528">
        <v>-2512.8550000000005</v>
      </c>
      <c r="E25" s="529">
        <v>-5464.1469999999999</v>
      </c>
      <c r="F25" s="529"/>
      <c r="G25" s="431">
        <v>-1335.0700000000002</v>
      </c>
      <c r="H25" s="529">
        <v>-2427.7739999999999</v>
      </c>
      <c r="I25" s="529">
        <v>-5124.5929999999998</v>
      </c>
    </row>
    <row r="26" spans="1:19" ht="11.25" customHeight="1" x14ac:dyDescent="0.2">
      <c r="A26" s="380" t="s">
        <v>153</v>
      </c>
      <c r="B26" s="526"/>
      <c r="C26" s="431">
        <v>0</v>
      </c>
      <c r="D26" s="528">
        <v>0</v>
      </c>
      <c r="E26" s="529">
        <v>0</v>
      </c>
      <c r="F26" s="529"/>
      <c r="G26" s="431">
        <v>0</v>
      </c>
      <c r="H26" s="529">
        <v>0</v>
      </c>
      <c r="I26" s="529">
        <v>0</v>
      </c>
    </row>
    <row r="27" spans="1:19" ht="11.25" customHeight="1" x14ac:dyDescent="0.2">
      <c r="A27" s="380" t="s">
        <v>116</v>
      </c>
      <c r="B27" s="526"/>
      <c r="C27" s="431">
        <v>-434.36399999999958</v>
      </c>
      <c r="D27" s="528">
        <v>-883.55999999999949</v>
      </c>
      <c r="E27" s="529">
        <v>-1606.7659999999996</v>
      </c>
      <c r="F27" s="529"/>
      <c r="G27" s="431">
        <v>-518.70999999999913</v>
      </c>
      <c r="H27" s="529">
        <v>-1017.2819999999992</v>
      </c>
      <c r="I27" s="529">
        <v>-1726.9300000000003</v>
      </c>
    </row>
    <row r="28" spans="1:19" ht="11.25" customHeight="1" x14ac:dyDescent="0.2">
      <c r="A28" s="524" t="s">
        <v>222</v>
      </c>
      <c r="B28" s="437"/>
      <c r="C28" s="429">
        <v>-8001.7059999999974</v>
      </c>
      <c r="D28" s="533">
        <v>-15349.246999999998</v>
      </c>
      <c r="E28" s="534">
        <v>-30688.515000000003</v>
      </c>
      <c r="F28" s="534"/>
      <c r="G28" s="429">
        <v>-7846.8589999999995</v>
      </c>
      <c r="H28" s="534">
        <v>-15354.681999999999</v>
      </c>
      <c r="I28" s="534">
        <v>-30271.214</v>
      </c>
    </row>
    <row r="29" spans="1:19" ht="3" customHeight="1" x14ac:dyDescent="0.2">
      <c r="A29" s="380"/>
      <c r="B29" s="526"/>
      <c r="C29" s="429"/>
      <c r="D29" s="533"/>
      <c r="E29" s="534"/>
      <c r="F29" s="534"/>
      <c r="G29" s="429"/>
      <c r="H29" s="534"/>
      <c r="I29" s="534"/>
    </row>
    <row r="30" spans="1:19" ht="11.25" customHeight="1" x14ac:dyDescent="0.2">
      <c r="A30" s="524" t="s">
        <v>155</v>
      </c>
      <c r="B30" s="437"/>
      <c r="C30" s="429">
        <v>295.87000000000353</v>
      </c>
      <c r="D30" s="533">
        <v>176.24100000000362</v>
      </c>
      <c r="E30" s="534">
        <v>838.02600000000166</v>
      </c>
      <c r="F30" s="534"/>
      <c r="G30" s="429">
        <v>-171.26900000000023</v>
      </c>
      <c r="H30" s="534">
        <v>-911.86999999999898</v>
      </c>
      <c r="I30" s="534">
        <v>398.80299999999988</v>
      </c>
    </row>
    <row r="31" spans="1:19" ht="3" customHeight="1" x14ac:dyDescent="0.2">
      <c r="A31" s="380"/>
      <c r="B31" s="526"/>
      <c r="C31" s="431"/>
      <c r="D31" s="528"/>
      <c r="E31" s="529"/>
      <c r="F31" s="529"/>
      <c r="G31" s="431"/>
      <c r="H31" s="529"/>
      <c r="I31" s="529"/>
    </row>
    <row r="32" spans="1:19" ht="11.25" customHeight="1" x14ac:dyDescent="0.2">
      <c r="A32" s="524" t="s">
        <v>223</v>
      </c>
      <c r="B32" s="437"/>
      <c r="C32" s="431"/>
      <c r="D32" s="528"/>
      <c r="E32" s="529"/>
      <c r="F32" s="529"/>
      <c r="G32" s="431"/>
      <c r="H32" s="529"/>
      <c r="I32" s="529"/>
    </row>
    <row r="33" spans="1:11" ht="3" customHeight="1" x14ac:dyDescent="0.2">
      <c r="A33" s="380"/>
      <c r="B33" s="526"/>
      <c r="C33" s="431"/>
      <c r="D33" s="528"/>
      <c r="E33" s="529"/>
      <c r="F33" s="529"/>
      <c r="G33" s="431"/>
      <c r="H33" s="529"/>
      <c r="I33" s="529"/>
    </row>
    <row r="34" spans="1:11" ht="11.25" customHeight="1" x14ac:dyDescent="0.2">
      <c r="A34" s="524" t="s">
        <v>156</v>
      </c>
      <c r="B34" s="437"/>
      <c r="C34" s="431"/>
      <c r="D34" s="528"/>
      <c r="E34" s="529"/>
      <c r="F34" s="529"/>
      <c r="G34" s="431"/>
      <c r="H34" s="529"/>
      <c r="I34" s="529"/>
    </row>
    <row r="35" spans="1:11" ht="11.25" customHeight="1" x14ac:dyDescent="0.2">
      <c r="A35" s="380" t="s">
        <v>61</v>
      </c>
      <c r="B35" s="526"/>
      <c r="C35" s="431">
        <v>-659.92099999999982</v>
      </c>
      <c r="D35" s="528">
        <v>-1182.9259999999999</v>
      </c>
      <c r="E35" s="529">
        <v>-2867.7860000000001</v>
      </c>
      <c r="F35" s="529"/>
      <c r="G35" s="431">
        <v>-651.50900000000036</v>
      </c>
      <c r="H35" s="529">
        <v>-1171.9840000000004</v>
      </c>
      <c r="I35" s="529">
        <v>-2438.3310000000001</v>
      </c>
      <c r="K35" s="530"/>
    </row>
    <row r="36" spans="1:11" ht="11.25" customHeight="1" x14ac:dyDescent="0.2">
      <c r="A36" s="380" t="s">
        <v>62</v>
      </c>
      <c r="B36" s="526"/>
      <c r="C36" s="431">
        <v>24.475999999999996</v>
      </c>
      <c r="D36" s="528">
        <v>35.930999999999997</v>
      </c>
      <c r="E36" s="529">
        <v>173.81099999999998</v>
      </c>
      <c r="F36" s="529"/>
      <c r="G36" s="431">
        <v>20.182000000000002</v>
      </c>
      <c r="H36" s="529">
        <v>36.767000000000003</v>
      </c>
      <c r="I36" s="529">
        <v>81.688000000000002</v>
      </c>
    </row>
    <row r="37" spans="1:11" ht="11.25" customHeight="1" x14ac:dyDescent="0.2">
      <c r="A37" s="524" t="s">
        <v>157</v>
      </c>
      <c r="B37" s="437"/>
      <c r="C37" s="429">
        <v>-635.44499999999971</v>
      </c>
      <c r="D37" s="533">
        <v>-1146.9949999999999</v>
      </c>
      <c r="E37" s="534">
        <v>-2693.9749999999999</v>
      </c>
      <c r="F37" s="534"/>
      <c r="G37" s="429">
        <v>-631.32700000000023</v>
      </c>
      <c r="H37" s="534">
        <v>-1135.2170000000003</v>
      </c>
      <c r="I37" s="534">
        <v>-2356.643</v>
      </c>
    </row>
    <row r="38" spans="1:11" ht="3" customHeight="1" x14ac:dyDescent="0.2">
      <c r="A38" s="380"/>
      <c r="B38" s="526"/>
      <c r="C38" s="431"/>
      <c r="D38" s="528"/>
      <c r="E38" s="529"/>
      <c r="F38" s="529"/>
      <c r="G38" s="431"/>
      <c r="H38" s="529"/>
      <c r="I38" s="529"/>
    </row>
    <row r="39" spans="1:11" ht="11.25" customHeight="1" x14ac:dyDescent="0.2">
      <c r="A39" s="524" t="s">
        <v>158</v>
      </c>
      <c r="B39" s="437"/>
      <c r="C39" s="431"/>
      <c r="D39" s="528"/>
      <c r="E39" s="529"/>
      <c r="F39" s="529"/>
      <c r="G39" s="431"/>
      <c r="H39" s="529"/>
      <c r="I39" s="529"/>
    </row>
    <row r="40" spans="1:11" ht="11.25" customHeight="1" x14ac:dyDescent="0.2">
      <c r="A40" s="524" t="s">
        <v>219</v>
      </c>
      <c r="B40" s="526"/>
      <c r="C40" s="431"/>
      <c r="D40" s="528"/>
      <c r="E40" s="529"/>
      <c r="F40" s="529"/>
      <c r="G40" s="431"/>
      <c r="H40" s="529"/>
      <c r="I40" s="529"/>
    </row>
    <row r="41" spans="1:11" ht="11.25" customHeight="1" x14ac:dyDescent="0.2">
      <c r="A41" s="380" t="s">
        <v>159</v>
      </c>
      <c r="B41" s="526"/>
      <c r="C41" s="431">
        <v>6.4269999999999925</v>
      </c>
      <c r="D41" s="528">
        <v>25.096000000000004</v>
      </c>
      <c r="E41" s="529">
        <v>22.644999999999982</v>
      </c>
      <c r="F41" s="529"/>
      <c r="G41" s="431">
        <v>3.5940000000000438</v>
      </c>
      <c r="H41" s="529">
        <v>5.94500000000005</v>
      </c>
      <c r="I41" s="529">
        <v>13.302000000000021</v>
      </c>
      <c r="K41" s="531"/>
    </row>
    <row r="42" spans="1:11" ht="11.25" customHeight="1" x14ac:dyDescent="0.2">
      <c r="A42" s="380" t="s">
        <v>160</v>
      </c>
      <c r="B42" s="526"/>
      <c r="C42" s="431">
        <v>21</v>
      </c>
      <c r="D42" s="528">
        <v>28</v>
      </c>
      <c r="E42" s="529">
        <v>231</v>
      </c>
      <c r="F42" s="529"/>
      <c r="G42" s="431">
        <v>16.150999999999996</v>
      </c>
      <c r="H42" s="529">
        <v>26</v>
      </c>
      <c r="I42" s="529">
        <v>75.7</v>
      </c>
      <c r="K42" s="548"/>
    </row>
    <row r="43" spans="1:11" ht="11.25" customHeight="1" x14ac:dyDescent="0.2">
      <c r="A43" s="524" t="s">
        <v>221</v>
      </c>
      <c r="B43" s="526"/>
      <c r="C43" s="431"/>
      <c r="D43" s="528"/>
      <c r="E43" s="529"/>
      <c r="F43" s="529"/>
      <c r="G43" s="431"/>
      <c r="H43" s="529"/>
      <c r="I43" s="529"/>
      <c r="K43" s="548"/>
    </row>
    <row r="44" spans="1:11" ht="11.25" customHeight="1" x14ac:dyDescent="0.2">
      <c r="A44" s="380" t="s">
        <v>159</v>
      </c>
      <c r="B44" s="526"/>
      <c r="C44" s="431">
        <v>-161.661</v>
      </c>
      <c r="D44" s="528">
        <v>-297.226</v>
      </c>
      <c r="E44" s="529">
        <v>-923.45</v>
      </c>
      <c r="F44" s="529"/>
      <c r="G44" s="431">
        <v>-234.02300000000002</v>
      </c>
      <c r="H44" s="529">
        <v>-274.23500000000001</v>
      </c>
      <c r="I44" s="529">
        <v>-572.84100000000001</v>
      </c>
      <c r="K44" s="531"/>
    </row>
    <row r="45" spans="1:11" ht="11.25" customHeight="1" x14ac:dyDescent="0.2">
      <c r="A45" s="380" t="s">
        <v>160</v>
      </c>
      <c r="B45" s="526"/>
      <c r="C45" s="431">
        <v>-4</v>
      </c>
      <c r="D45" s="528">
        <v>-23.789000000000001</v>
      </c>
      <c r="E45" s="529">
        <v>-9.3000000000000007</v>
      </c>
      <c r="F45" s="529"/>
      <c r="G45" s="431">
        <v>-4.3599999999999994</v>
      </c>
      <c r="H45" s="529">
        <v>-23.355</v>
      </c>
      <c r="I45" s="529">
        <v>-57.447000000000003</v>
      </c>
    </row>
    <row r="46" spans="1:11" ht="11.25" customHeight="1" x14ac:dyDescent="0.2">
      <c r="A46" s="524" t="s">
        <v>161</v>
      </c>
      <c r="B46" s="437"/>
      <c r="C46" s="429">
        <v>-138.303</v>
      </c>
      <c r="D46" s="533">
        <v>-267</v>
      </c>
      <c r="E46" s="534">
        <v>-679.58500000000004</v>
      </c>
      <c r="F46" s="534"/>
      <c r="G46" s="429">
        <v>-218.63799999999998</v>
      </c>
      <c r="H46" s="534">
        <v>-265.43899999999996</v>
      </c>
      <c r="I46" s="534">
        <v>-541.28600000000006</v>
      </c>
    </row>
    <row r="47" spans="1:11" ht="3" customHeight="1" x14ac:dyDescent="0.2">
      <c r="A47" s="380"/>
      <c r="B47" s="526"/>
      <c r="C47" s="429"/>
      <c r="D47" s="533"/>
      <c r="E47" s="534"/>
      <c r="F47" s="534"/>
      <c r="G47" s="429"/>
      <c r="H47" s="534"/>
      <c r="I47" s="534"/>
    </row>
    <row r="48" spans="1:11" ht="11.25" customHeight="1" x14ac:dyDescent="0.2">
      <c r="A48" s="524" t="s">
        <v>162</v>
      </c>
      <c r="B48" s="437"/>
      <c r="C48" s="429">
        <v>-773.74799999999982</v>
      </c>
      <c r="D48" s="533">
        <v>-1413.9949999999999</v>
      </c>
      <c r="E48" s="534">
        <v>-3373.56</v>
      </c>
      <c r="F48" s="534"/>
      <c r="G48" s="429">
        <v>-849.96500000000037</v>
      </c>
      <c r="H48" s="534">
        <v>-1400.6560000000004</v>
      </c>
      <c r="I48" s="534">
        <v>-2897.9290000000001</v>
      </c>
    </row>
    <row r="49" spans="1:9" ht="3" customHeight="1" x14ac:dyDescent="0.2">
      <c r="A49" s="380"/>
      <c r="B49" s="526"/>
      <c r="C49" s="431"/>
      <c r="D49" s="528"/>
      <c r="E49" s="529"/>
      <c r="F49" s="529"/>
      <c r="G49" s="431"/>
      <c r="H49" s="529"/>
      <c r="I49" s="529"/>
    </row>
    <row r="50" spans="1:9" ht="11.25" customHeight="1" x14ac:dyDescent="0.2">
      <c r="A50" s="585" t="s">
        <v>224</v>
      </c>
      <c r="B50" s="584"/>
      <c r="C50" s="431"/>
      <c r="D50" s="528"/>
      <c r="E50" s="529"/>
      <c r="F50" s="529"/>
      <c r="G50" s="431"/>
      <c r="H50" s="529"/>
      <c r="I50" s="529"/>
    </row>
    <row r="51" spans="1:9" ht="3" customHeight="1" x14ac:dyDescent="0.2">
      <c r="A51" s="380"/>
      <c r="B51" s="526"/>
      <c r="C51" s="431"/>
      <c r="D51" s="528"/>
      <c r="E51" s="529"/>
      <c r="F51" s="529"/>
      <c r="G51" s="431"/>
      <c r="H51" s="529"/>
      <c r="I51" s="529"/>
    </row>
    <row r="52" spans="1:9" ht="11.25" customHeight="1" x14ac:dyDescent="0.2">
      <c r="A52" s="524" t="s">
        <v>219</v>
      </c>
      <c r="B52" s="437"/>
      <c r="C52" s="431"/>
      <c r="D52" s="528"/>
      <c r="E52" s="529"/>
      <c r="F52" s="529"/>
      <c r="G52" s="431"/>
      <c r="H52" s="529"/>
      <c r="I52" s="529"/>
    </row>
    <row r="53" spans="1:9" ht="11.25" customHeight="1" x14ac:dyDescent="0.2">
      <c r="A53" s="380" t="s">
        <v>46</v>
      </c>
      <c r="B53" s="526"/>
      <c r="C53" s="431">
        <v>0</v>
      </c>
      <c r="D53" s="528">
        <v>0</v>
      </c>
      <c r="E53" s="529">
        <v>16.641999999999999</v>
      </c>
      <c r="F53" s="529"/>
      <c r="G53" s="431">
        <v>0</v>
      </c>
      <c r="H53" s="529">
        <v>0</v>
      </c>
      <c r="I53" s="529">
        <v>15.983000000000001</v>
      </c>
    </row>
    <row r="54" spans="1:9" ht="11.25" customHeight="1" x14ac:dyDescent="0.2">
      <c r="A54" s="380" t="s">
        <v>16</v>
      </c>
      <c r="B54" s="526"/>
      <c r="C54" s="431">
        <v>21.897000000000002</v>
      </c>
      <c r="D54" s="528">
        <v>35.594000000000001</v>
      </c>
      <c r="E54" s="529">
        <v>1629.298</v>
      </c>
      <c r="F54" s="529"/>
      <c r="G54" s="431">
        <v>1263.4870000000001</v>
      </c>
      <c r="H54" s="529">
        <v>3785.9290000000001</v>
      </c>
      <c r="I54" s="529">
        <v>4317.7470000000003</v>
      </c>
    </row>
    <row r="55" spans="1:9" ht="11.25" customHeight="1" x14ac:dyDescent="0.2">
      <c r="A55" s="380" t="s">
        <v>163</v>
      </c>
      <c r="B55" s="526"/>
      <c r="C55" s="431">
        <v>0</v>
      </c>
      <c r="D55" s="528">
        <v>0</v>
      </c>
      <c r="E55" s="529">
        <v>0</v>
      </c>
      <c r="F55" s="529"/>
      <c r="G55" s="431">
        <v>0</v>
      </c>
      <c r="H55" s="529">
        <v>0</v>
      </c>
      <c r="I55" s="529">
        <v>0</v>
      </c>
    </row>
    <row r="56" spans="1:9" ht="11.25" customHeight="1" x14ac:dyDescent="0.2">
      <c r="A56" s="380" t="s">
        <v>164</v>
      </c>
      <c r="B56" s="526"/>
      <c r="C56" s="431">
        <v>11.35499999999999</v>
      </c>
      <c r="D56" s="528">
        <v>182.012</v>
      </c>
      <c r="E56" s="529">
        <v>231.00299999999999</v>
      </c>
      <c r="F56" s="529"/>
      <c r="G56" s="431">
        <v>9.679000000000002</v>
      </c>
      <c r="H56" s="529">
        <v>115.187</v>
      </c>
      <c r="I56" s="529">
        <v>155.91200000000001</v>
      </c>
    </row>
    <row r="57" spans="1:9" ht="11.25" customHeight="1" x14ac:dyDescent="0.2">
      <c r="A57" s="524" t="s">
        <v>220</v>
      </c>
      <c r="B57" s="437"/>
      <c r="C57" s="429">
        <v>33.251999999999981</v>
      </c>
      <c r="D57" s="533">
        <v>217.60599999999999</v>
      </c>
      <c r="E57" s="534">
        <v>1876.943</v>
      </c>
      <c r="F57" s="534"/>
      <c r="G57" s="429">
        <v>1273.1660000000002</v>
      </c>
      <c r="H57" s="534">
        <v>3901.116</v>
      </c>
      <c r="I57" s="534">
        <v>4489.6420000000007</v>
      </c>
    </row>
    <row r="58" spans="1:9" ht="3" customHeight="1" x14ac:dyDescent="0.2">
      <c r="A58" s="380"/>
      <c r="B58" s="526"/>
      <c r="C58" s="431"/>
      <c r="D58" s="528"/>
      <c r="E58" s="529"/>
      <c r="F58" s="529"/>
      <c r="G58" s="431"/>
      <c r="H58" s="529"/>
      <c r="I58" s="529"/>
    </row>
    <row r="59" spans="1:9" ht="11.25" customHeight="1" x14ac:dyDescent="0.2">
      <c r="A59" s="524" t="s">
        <v>221</v>
      </c>
      <c r="B59" s="437"/>
      <c r="C59" s="431"/>
      <c r="D59" s="528"/>
      <c r="E59" s="529"/>
      <c r="F59" s="529"/>
      <c r="G59" s="431"/>
      <c r="H59" s="529"/>
      <c r="I59" s="529"/>
    </row>
    <row r="60" spans="1:9" ht="11.25" customHeight="1" x14ac:dyDescent="0.2">
      <c r="A60" s="380" t="s">
        <v>42</v>
      </c>
      <c r="B60" s="526"/>
      <c r="C60" s="431">
        <v>0</v>
      </c>
      <c r="D60" s="528">
        <v>0</v>
      </c>
      <c r="E60" s="529">
        <v>-16.641999999999999</v>
      </c>
      <c r="F60" s="529"/>
      <c r="G60" s="431">
        <v>0</v>
      </c>
      <c r="H60" s="529">
        <v>0</v>
      </c>
      <c r="I60" s="529">
        <v>-15.983000000000001</v>
      </c>
    </row>
    <row r="61" spans="1:9" ht="11.25" customHeight="1" x14ac:dyDescent="0.2">
      <c r="A61" s="380" t="s">
        <v>165</v>
      </c>
      <c r="B61" s="526"/>
      <c r="C61" s="431">
        <v>-13.823000000000004</v>
      </c>
      <c r="D61" s="528">
        <v>-26.374000000000002</v>
      </c>
      <c r="E61" s="529">
        <v>-526.654</v>
      </c>
      <c r="F61" s="529"/>
      <c r="G61" s="431">
        <v>-17.465999999999894</v>
      </c>
      <c r="H61" s="529">
        <v>-38.552999999999884</v>
      </c>
      <c r="I61" s="529">
        <v>-181.71799999999985</v>
      </c>
    </row>
    <row r="62" spans="1:9" ht="11.25" customHeight="1" x14ac:dyDescent="0.2">
      <c r="A62" s="380" t="s">
        <v>166</v>
      </c>
      <c r="B62" s="526"/>
      <c r="C62" s="431">
        <v>0</v>
      </c>
      <c r="D62" s="528">
        <v>0</v>
      </c>
      <c r="E62" s="367">
        <v>0</v>
      </c>
      <c r="F62" s="529"/>
      <c r="G62" s="431">
        <v>0</v>
      </c>
      <c r="H62" s="529">
        <v>0</v>
      </c>
      <c r="I62" s="529">
        <v>0</v>
      </c>
    </row>
    <row r="63" spans="1:9" ht="11.25" customHeight="1" x14ac:dyDescent="0.2">
      <c r="A63" s="380" t="s">
        <v>167</v>
      </c>
      <c r="B63" s="526"/>
      <c r="C63" s="431">
        <v>-78.507000000005618</v>
      </c>
      <c r="D63" s="528">
        <v>-133.71800000000533</v>
      </c>
      <c r="E63" s="529">
        <v>-288.62300000000374</v>
      </c>
      <c r="F63" s="529"/>
      <c r="G63" s="431">
        <v>-90.034999999997964</v>
      </c>
      <c r="H63" s="529">
        <v>-171.37599999999895</v>
      </c>
      <c r="I63" s="529">
        <v>-271.45300000000293</v>
      </c>
    </row>
    <row r="64" spans="1:9" ht="11.25" customHeight="1" x14ac:dyDescent="0.2">
      <c r="A64" s="524" t="s">
        <v>222</v>
      </c>
      <c r="B64" s="437"/>
      <c r="C64" s="429">
        <v>-92.330000000005612</v>
      </c>
      <c r="D64" s="533">
        <v>-160.09200000000533</v>
      </c>
      <c r="E64" s="534">
        <v>-831.91900000000373</v>
      </c>
      <c r="F64" s="534"/>
      <c r="G64" s="429">
        <v>-107.50099999999786</v>
      </c>
      <c r="H64" s="534">
        <v>-209.92899999999884</v>
      </c>
      <c r="I64" s="534">
        <v>-469.15400000000278</v>
      </c>
    </row>
    <row r="65" spans="1:12" ht="3" customHeight="1" x14ac:dyDescent="0.2">
      <c r="A65" s="380"/>
      <c r="B65" s="526"/>
      <c r="C65" s="429"/>
      <c r="D65" s="533"/>
      <c r="E65" s="534"/>
      <c r="F65" s="534"/>
      <c r="G65" s="429"/>
      <c r="H65" s="534"/>
      <c r="I65" s="534"/>
    </row>
    <row r="66" spans="1:12" ht="11.25" customHeight="1" x14ac:dyDescent="0.2">
      <c r="A66" s="524" t="s">
        <v>168</v>
      </c>
      <c r="B66" s="437"/>
      <c r="C66" s="429">
        <v>-59.07800000000563</v>
      </c>
      <c r="D66" s="533">
        <v>57.513999999994667</v>
      </c>
      <c r="E66" s="534">
        <v>1045.0239999999962</v>
      </c>
      <c r="F66" s="534"/>
      <c r="G66" s="429">
        <v>1165.6650000000022</v>
      </c>
      <c r="H66" s="534">
        <v>3691.1870000000013</v>
      </c>
      <c r="I66" s="534">
        <v>4020.487999999998</v>
      </c>
    </row>
    <row r="67" spans="1:12" ht="3" customHeight="1" x14ac:dyDescent="0.2">
      <c r="A67" s="380"/>
      <c r="B67" s="526"/>
      <c r="C67" s="431"/>
      <c r="D67" s="528"/>
      <c r="E67" s="529"/>
      <c r="F67" s="529"/>
      <c r="G67" s="431"/>
      <c r="H67" s="529"/>
      <c r="I67" s="529"/>
    </row>
    <row r="68" spans="1:12" ht="11.25" customHeight="1" x14ac:dyDescent="0.2">
      <c r="A68" s="536" t="s">
        <v>169</v>
      </c>
      <c r="B68" s="583"/>
      <c r="C68" s="434">
        <v>-536.95600000000195</v>
      </c>
      <c r="D68" s="537">
        <v>-1180.2400000000016</v>
      </c>
      <c r="E68" s="538">
        <v>-1490.510000000002</v>
      </c>
      <c r="F68" s="538"/>
      <c r="G68" s="434">
        <v>144.43100000000163</v>
      </c>
      <c r="H68" s="538">
        <v>1378.6610000000019</v>
      </c>
      <c r="I68" s="538">
        <v>1521.3619999999978</v>
      </c>
    </row>
    <row r="69" spans="1:12" ht="11.25" customHeight="1" x14ac:dyDescent="0.2">
      <c r="A69" s="380" t="s">
        <v>225</v>
      </c>
      <c r="B69" s="526"/>
      <c r="C69" s="431">
        <v>5716.8900000000031</v>
      </c>
      <c r="D69" s="528">
        <v>6360.1740000000027</v>
      </c>
      <c r="E69" s="529">
        <v>6360.1740000000082</v>
      </c>
      <c r="F69" s="529"/>
      <c r="G69" s="431">
        <v>6073.0420000000058</v>
      </c>
      <c r="H69" s="431">
        <v>4838.8120000000054</v>
      </c>
      <c r="I69" s="431">
        <v>4838.8120000000054</v>
      </c>
      <c r="L69" s="530"/>
    </row>
    <row r="70" spans="1:12" ht="11.25" customHeight="1" x14ac:dyDescent="0.2">
      <c r="A70" s="380" t="s">
        <v>226</v>
      </c>
      <c r="B70" s="526"/>
      <c r="C70" s="431">
        <v>5179.9340000000011</v>
      </c>
      <c r="D70" s="528">
        <v>5179.9340000000011</v>
      </c>
      <c r="E70" s="529">
        <v>4869.6640000000061</v>
      </c>
      <c r="F70" s="529"/>
      <c r="G70" s="431">
        <v>6217.4730000000072</v>
      </c>
      <c r="H70" s="431">
        <v>6217.4730000000072</v>
      </c>
      <c r="I70" s="431">
        <v>6360.1740000000027</v>
      </c>
    </row>
    <row r="71" spans="1:12" ht="3" customHeight="1" x14ac:dyDescent="0.2">
      <c r="A71" s="380"/>
      <c r="B71" s="526"/>
      <c r="C71" s="431"/>
      <c r="D71" s="528"/>
      <c r="E71" s="529"/>
      <c r="F71" s="529"/>
      <c r="G71" s="431"/>
      <c r="H71" s="529"/>
      <c r="I71" s="529"/>
    </row>
    <row r="72" spans="1:12" ht="15" customHeight="1" x14ac:dyDescent="0.2">
      <c r="A72" s="582" t="s">
        <v>130</v>
      </c>
      <c r="B72" s="581"/>
      <c r="C72" s="579"/>
      <c r="D72" s="580"/>
      <c r="E72" s="578"/>
      <c r="F72" s="578"/>
      <c r="G72" s="579"/>
      <c r="H72" s="578"/>
      <c r="I72" s="578"/>
    </row>
    <row r="73" spans="1:12" ht="3" customHeight="1" x14ac:dyDescent="0.2">
      <c r="A73" s="380"/>
      <c r="B73" s="526"/>
      <c r="C73" s="431"/>
      <c r="D73" s="528"/>
      <c r="E73" s="529"/>
      <c r="F73" s="529"/>
      <c r="G73" s="431"/>
      <c r="H73" s="529"/>
      <c r="I73" s="529"/>
    </row>
    <row r="74" spans="1:12" ht="11.25" customHeight="1" x14ac:dyDescent="0.2">
      <c r="A74" s="380" t="s">
        <v>24</v>
      </c>
      <c r="B74" s="526"/>
      <c r="C74" s="431">
        <v>295.87000000000353</v>
      </c>
      <c r="D74" s="528">
        <v>176.24100000000362</v>
      </c>
      <c r="E74" s="529">
        <v>838.02600000000166</v>
      </c>
      <c r="F74" s="529"/>
      <c r="G74" s="431">
        <v>-171.26900000000023</v>
      </c>
      <c r="H74" s="529">
        <v>-911.86999999999898</v>
      </c>
      <c r="I74" s="529">
        <v>398.80299999999988</v>
      </c>
    </row>
    <row r="75" spans="1:12" ht="11.25" customHeight="1" x14ac:dyDescent="0.2">
      <c r="A75" s="380" t="s">
        <v>170</v>
      </c>
      <c r="B75" s="526"/>
      <c r="C75" s="431">
        <v>-635.44499999999971</v>
      </c>
      <c r="D75" s="528">
        <v>-1146.9949999999999</v>
      </c>
      <c r="E75" s="529">
        <v>-2693.9749999999999</v>
      </c>
      <c r="F75" s="529"/>
      <c r="G75" s="431">
        <v>-631.32700000000023</v>
      </c>
      <c r="H75" s="529">
        <v>-1135.2170000000003</v>
      </c>
      <c r="I75" s="529">
        <v>-2356.643</v>
      </c>
    </row>
    <row r="76" spans="1:12" ht="3" customHeight="1" x14ac:dyDescent="0.2">
      <c r="A76" s="380"/>
      <c r="B76" s="526"/>
      <c r="C76" s="431"/>
      <c r="D76" s="528"/>
      <c r="E76" s="529"/>
      <c r="F76" s="529"/>
      <c r="G76" s="431"/>
      <c r="H76" s="529"/>
      <c r="I76" s="529"/>
    </row>
    <row r="77" spans="1:12" ht="11.25" customHeight="1" x14ac:dyDescent="0.2">
      <c r="A77" s="536" t="s">
        <v>171</v>
      </c>
      <c r="B77" s="526"/>
      <c r="C77" s="434">
        <v>-339.57499999999618</v>
      </c>
      <c r="D77" s="537">
        <v>-970.75399999999627</v>
      </c>
      <c r="E77" s="538">
        <v>-1855.9489999999983</v>
      </c>
      <c r="F77" s="538"/>
      <c r="G77" s="434">
        <v>-802.59600000000046</v>
      </c>
      <c r="H77" s="538">
        <v>-2047.0869999999993</v>
      </c>
      <c r="I77" s="538">
        <v>-1957.8400000000001</v>
      </c>
    </row>
    <row r="79" spans="1:12" x14ac:dyDescent="0.2">
      <c r="A79" s="498" t="s">
        <v>733</v>
      </c>
      <c r="B79" s="17"/>
      <c r="C79" s="17"/>
      <c r="D79"/>
      <c r="E79"/>
      <c r="F79"/>
      <c r="G79"/>
      <c r="H79"/>
      <c r="I79"/>
    </row>
    <row r="80" spans="1:12" x14ac:dyDescent="0.2">
      <c r="A80" s="498" t="s">
        <v>768</v>
      </c>
      <c r="B80" s="17"/>
      <c r="C80" s="17"/>
      <c r="D80"/>
      <c r="E80"/>
      <c r="F80"/>
      <c r="G80"/>
      <c r="H80"/>
      <c r="I80"/>
    </row>
    <row r="81" spans="1:9" x14ac:dyDescent="0.2">
      <c r="A81" s="292" t="s">
        <v>545</v>
      </c>
      <c r="B81" s="40"/>
      <c r="C81" s="40"/>
      <c r="D81" s="39"/>
      <c r="E81" s="39"/>
      <c r="F81" s="39"/>
      <c r="G81" s="39"/>
      <c r="H81" s="39"/>
      <c r="I81" s="39"/>
    </row>
  </sheetData>
  <mergeCells count="6">
    <mergeCell ref="A8:A9"/>
    <mergeCell ref="F8:F9"/>
    <mergeCell ref="A4:I4"/>
    <mergeCell ref="A5:I5"/>
    <mergeCell ref="C7:E7"/>
    <mergeCell ref="G7:I7"/>
  </mergeCells>
  <pageMargins left="0.75" right="0.75" top="1" bottom="1" header="0.5" footer="0.5"/>
  <pageSetup paperSize="9" scale="7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pageSetUpPr fitToPage="1"/>
  </sheetPr>
  <dimension ref="A1:R74"/>
  <sheetViews>
    <sheetView showGridLines="0" zoomScaleNormal="100" workbookViewId="0"/>
  </sheetViews>
  <sheetFormatPr defaultColWidth="9.140625" defaultRowHeight="12.75" x14ac:dyDescent="0.2"/>
  <cols>
    <col min="1" max="1" width="46.7109375" style="506" customWidth="1"/>
    <col min="2" max="2" width="4.140625" style="510" bestFit="1" customWidth="1"/>
    <col min="3" max="4" width="10.7109375" style="510" customWidth="1"/>
    <col min="5" max="5" width="10.7109375" style="548" customWidth="1"/>
    <col min="6" max="6" width="2.7109375" style="510" customWidth="1"/>
    <col min="7" max="7" width="10.7109375" style="510" customWidth="1"/>
    <col min="8" max="9" width="10.7109375" style="548" customWidth="1"/>
    <col min="10" max="16384" width="9.140625" style="510"/>
  </cols>
  <sheetData>
    <row r="1" spans="1:18" x14ac:dyDescent="0.2">
      <c r="A1" s="102" t="s">
        <v>523</v>
      </c>
    </row>
    <row r="3" spans="1:18" x14ac:dyDescent="0.2">
      <c r="A3" s="590"/>
    </row>
    <row r="4" spans="1:18" s="352" customFormat="1" ht="15.75" x14ac:dyDescent="0.25">
      <c r="A4" s="720" t="s">
        <v>179</v>
      </c>
      <c r="B4" s="720"/>
      <c r="C4" s="720"/>
      <c r="D4" s="720"/>
      <c r="E4" s="720"/>
      <c r="F4" s="720"/>
      <c r="G4" s="720"/>
      <c r="H4" s="720"/>
      <c r="I4" s="720"/>
    </row>
    <row r="5" spans="1:18" s="352" customFormat="1" x14ac:dyDescent="0.2">
      <c r="A5" s="721"/>
      <c r="B5" s="721"/>
      <c r="C5" s="721"/>
      <c r="D5" s="721"/>
      <c r="E5" s="721"/>
      <c r="F5" s="721"/>
      <c r="G5" s="721"/>
      <c r="H5" s="721"/>
      <c r="I5" s="721"/>
    </row>
    <row r="6" spans="1:18" ht="3" customHeight="1" x14ac:dyDescent="0.2">
      <c r="B6" s="575"/>
      <c r="C6" s="575"/>
      <c r="D6" s="575"/>
      <c r="E6" s="598"/>
    </row>
    <row r="7" spans="1:18" ht="11.25" customHeight="1" x14ac:dyDescent="0.2">
      <c r="A7" s="504"/>
      <c r="C7" s="719" t="s">
        <v>737</v>
      </c>
      <c r="D7" s="719"/>
      <c r="E7" s="719"/>
      <c r="F7" s="567"/>
      <c r="G7" s="727" t="s">
        <v>506</v>
      </c>
      <c r="H7" s="727"/>
      <c r="I7" s="727"/>
    </row>
    <row r="8" spans="1:18" ht="33.75" x14ac:dyDescent="0.2">
      <c r="A8" s="726"/>
      <c r="B8" s="565" t="s">
        <v>209</v>
      </c>
      <c r="C8" s="565" t="s">
        <v>497</v>
      </c>
      <c r="D8" s="566" t="s">
        <v>500</v>
      </c>
      <c r="E8" s="565" t="s">
        <v>509</v>
      </c>
      <c r="F8" s="564"/>
      <c r="G8" s="564" t="s">
        <v>771</v>
      </c>
      <c r="H8" s="362" t="s">
        <v>770</v>
      </c>
      <c r="I8" s="564" t="s">
        <v>513</v>
      </c>
    </row>
    <row r="9" spans="1:18" ht="11.25" customHeight="1" x14ac:dyDescent="0.2">
      <c r="A9" s="726"/>
      <c r="B9" s="560"/>
      <c r="C9" s="560" t="s">
        <v>0</v>
      </c>
      <c r="D9" s="561" t="s">
        <v>0</v>
      </c>
      <c r="E9" s="560" t="s">
        <v>0</v>
      </c>
      <c r="F9" s="560"/>
      <c r="G9" s="560" t="s">
        <v>0</v>
      </c>
      <c r="H9" s="360" t="s">
        <v>0</v>
      </c>
      <c r="I9" s="360" t="s">
        <v>0</v>
      </c>
      <c r="K9" s="548"/>
      <c r="L9" s="548"/>
      <c r="M9" s="548"/>
      <c r="N9" s="548"/>
      <c r="O9" s="548"/>
      <c r="P9" s="548"/>
      <c r="Q9" s="548"/>
      <c r="R9" s="548"/>
    </row>
    <row r="10" spans="1:18" x14ac:dyDescent="0.2">
      <c r="A10" s="563" t="s">
        <v>211</v>
      </c>
      <c r="B10" s="597"/>
      <c r="C10" s="597"/>
      <c r="D10" s="589"/>
      <c r="E10" s="362"/>
      <c r="F10" s="596"/>
      <c r="G10" s="596"/>
      <c r="H10" s="362"/>
      <c r="I10" s="362"/>
      <c r="K10" s="548"/>
      <c r="L10" s="548"/>
      <c r="M10" s="548"/>
      <c r="N10" s="548"/>
      <c r="O10" s="548"/>
      <c r="P10" s="548"/>
      <c r="Q10" s="548"/>
      <c r="R10" s="548"/>
    </row>
    <row r="11" spans="1:18" ht="11.25" customHeight="1" x14ac:dyDescent="0.2">
      <c r="A11" s="524" t="s">
        <v>63</v>
      </c>
      <c r="B11" s="597"/>
      <c r="C11" s="597"/>
      <c r="D11" s="589"/>
      <c r="E11" s="362"/>
      <c r="F11" s="596"/>
      <c r="G11" s="596"/>
      <c r="H11" s="362"/>
      <c r="I11" s="362"/>
      <c r="K11" s="548"/>
      <c r="L11" s="548"/>
      <c r="M11" s="548"/>
      <c r="N11" s="548"/>
      <c r="O11" s="548"/>
      <c r="P11" s="548"/>
      <c r="Q11" s="548"/>
      <c r="R11" s="548"/>
    </row>
    <row r="12" spans="1:18" ht="11.25" customHeight="1" x14ac:dyDescent="0.2">
      <c r="A12" s="380" t="s">
        <v>9</v>
      </c>
      <c r="B12" s="594"/>
      <c r="C12" s="431">
        <v>2225.2360000000017</v>
      </c>
      <c r="D12" s="528">
        <v>4610.8750000000009</v>
      </c>
      <c r="E12" s="529">
        <v>8215.7890000000007</v>
      </c>
      <c r="F12" s="529"/>
      <c r="G12" s="431">
        <v>2464.396999999999</v>
      </c>
      <c r="H12" s="529">
        <v>4455.4829999999993</v>
      </c>
      <c r="I12" s="529">
        <v>8113.8919999999998</v>
      </c>
      <c r="K12" s="380"/>
      <c r="L12" s="380"/>
      <c r="M12" s="548"/>
      <c r="N12" s="548"/>
      <c r="O12" s="548"/>
      <c r="P12" s="548"/>
      <c r="Q12" s="548"/>
      <c r="R12" s="548"/>
    </row>
    <row r="13" spans="1:18" ht="11.25" customHeight="1" x14ac:dyDescent="0.2">
      <c r="A13" s="380" t="s">
        <v>25</v>
      </c>
      <c r="B13" s="560"/>
      <c r="C13" s="431">
        <v>2451.9540000000002</v>
      </c>
      <c r="D13" s="528">
        <v>4798.1570000000002</v>
      </c>
      <c r="E13" s="529">
        <v>9542.3230000000003</v>
      </c>
      <c r="F13" s="529"/>
      <c r="G13" s="431">
        <v>2049.5380000000005</v>
      </c>
      <c r="H13" s="529">
        <v>4107.3810000000003</v>
      </c>
      <c r="I13" s="529">
        <v>8528.7459999999992</v>
      </c>
      <c r="K13" s="380"/>
      <c r="L13" s="380"/>
      <c r="M13" s="548"/>
      <c r="N13" s="548"/>
      <c r="O13" s="548"/>
      <c r="P13" s="548"/>
      <c r="Q13" s="548"/>
      <c r="R13" s="548"/>
    </row>
    <row r="14" spans="1:18" ht="11.25" customHeight="1" x14ac:dyDescent="0.2">
      <c r="A14" s="380" t="s">
        <v>26</v>
      </c>
      <c r="B14" s="560"/>
      <c r="C14" s="431">
        <v>174.49</v>
      </c>
      <c r="D14" s="528">
        <v>332.774</v>
      </c>
      <c r="E14" s="529">
        <v>856.38699999999994</v>
      </c>
      <c r="F14" s="529"/>
      <c r="G14" s="431">
        <v>16.183000000000007</v>
      </c>
      <c r="H14" s="529">
        <v>74.364000000000004</v>
      </c>
      <c r="I14" s="529">
        <v>1262.557</v>
      </c>
      <c r="K14" s="380"/>
      <c r="L14" s="380"/>
      <c r="M14" s="548"/>
      <c r="N14" s="548"/>
      <c r="O14" s="548"/>
      <c r="P14" s="548"/>
      <c r="Q14" s="548"/>
      <c r="R14" s="548"/>
    </row>
    <row r="15" spans="1:18" ht="11.25" customHeight="1" x14ac:dyDescent="0.2">
      <c r="A15" s="380" t="s">
        <v>27</v>
      </c>
      <c r="B15" s="594"/>
      <c r="C15" s="431">
        <v>6183.2179999999998</v>
      </c>
      <c r="D15" s="528">
        <v>11990.857</v>
      </c>
      <c r="E15" s="529">
        <v>21934.904999999999</v>
      </c>
      <c r="F15" s="529"/>
      <c r="G15" s="431">
        <v>5401.9009999999998</v>
      </c>
      <c r="H15" s="529">
        <v>10545.901</v>
      </c>
      <c r="I15" s="529">
        <v>21066.865000000002</v>
      </c>
      <c r="K15" s="380"/>
      <c r="L15" s="380"/>
      <c r="M15" s="548"/>
      <c r="N15" s="548"/>
      <c r="O15" s="548"/>
      <c r="P15" s="548"/>
      <c r="Q15" s="548"/>
      <c r="R15" s="548"/>
    </row>
    <row r="16" spans="1:18" ht="11.25" customHeight="1" x14ac:dyDescent="0.2">
      <c r="A16" s="380" t="s">
        <v>115</v>
      </c>
      <c r="B16" s="594"/>
      <c r="C16" s="431">
        <v>163.70400000000001</v>
      </c>
      <c r="D16" s="528">
        <v>310.137</v>
      </c>
      <c r="E16" s="529">
        <v>643.65800000000002</v>
      </c>
      <c r="F16" s="529"/>
      <c r="G16" s="431">
        <v>134.66999999999999</v>
      </c>
      <c r="H16" s="529">
        <v>270.74799999999999</v>
      </c>
      <c r="I16" s="529">
        <v>585.22299999999996</v>
      </c>
      <c r="K16" s="380"/>
      <c r="L16" s="380"/>
      <c r="M16" s="548"/>
      <c r="N16" s="548"/>
      <c r="O16" s="548"/>
      <c r="P16" s="548"/>
      <c r="Q16" s="548"/>
      <c r="R16" s="548"/>
    </row>
    <row r="17" spans="1:18" ht="11.25" customHeight="1" x14ac:dyDescent="0.2">
      <c r="A17" s="380" t="s">
        <v>29</v>
      </c>
      <c r="B17" s="560"/>
      <c r="C17" s="431">
        <v>1530.3790000000004</v>
      </c>
      <c r="D17" s="528">
        <v>2853.8390000000004</v>
      </c>
      <c r="E17" s="529">
        <v>5548.8040000000001</v>
      </c>
      <c r="F17" s="529"/>
      <c r="G17" s="431">
        <v>1223.0069999999998</v>
      </c>
      <c r="H17" s="529">
        <v>2514.9699999999998</v>
      </c>
      <c r="I17" s="529">
        <v>5230.5479999999998</v>
      </c>
      <c r="K17" s="380"/>
      <c r="L17" s="380"/>
      <c r="M17" s="548"/>
      <c r="N17" s="548"/>
      <c r="O17" s="548"/>
      <c r="P17" s="548"/>
      <c r="Q17" s="548"/>
      <c r="R17" s="548"/>
    </row>
    <row r="18" spans="1:18" ht="11.25" customHeight="1" x14ac:dyDescent="0.2">
      <c r="A18" s="380" t="s">
        <v>116</v>
      </c>
      <c r="B18" s="560"/>
      <c r="C18" s="431">
        <v>261.5320000000047</v>
      </c>
      <c r="D18" s="528">
        <v>496.56900000000314</v>
      </c>
      <c r="E18" s="529">
        <v>1018.6210000000137</v>
      </c>
      <c r="F18" s="529"/>
      <c r="G18" s="431">
        <v>222.47500000000764</v>
      </c>
      <c r="H18" s="529">
        <v>453.90500000000611</v>
      </c>
      <c r="I18" s="529">
        <v>1031.3880000000063</v>
      </c>
      <c r="K18" s="380"/>
      <c r="L18" s="380"/>
      <c r="M18" s="548"/>
      <c r="N18" s="548"/>
      <c r="O18" s="548"/>
      <c r="P18" s="548"/>
      <c r="Q18" s="548"/>
      <c r="R18" s="548"/>
    </row>
    <row r="19" spans="1:18" s="591" customFormat="1" ht="11.25" customHeight="1" x14ac:dyDescent="0.2">
      <c r="A19" s="524" t="s">
        <v>176</v>
      </c>
      <c r="B19" s="560">
        <v>2</v>
      </c>
      <c r="C19" s="429">
        <v>12990.513000000004</v>
      </c>
      <c r="D19" s="533">
        <v>25393.208000000002</v>
      </c>
      <c r="E19" s="534">
        <v>47760.487000000008</v>
      </c>
      <c r="F19" s="534"/>
      <c r="G19" s="429">
        <v>11512.171000000009</v>
      </c>
      <c r="H19" s="534">
        <v>22422.752000000008</v>
      </c>
      <c r="I19" s="534">
        <v>45819.219000000005</v>
      </c>
      <c r="K19" s="380"/>
      <c r="L19" s="380"/>
      <c r="M19" s="595"/>
      <c r="N19" s="595"/>
      <c r="O19" s="595"/>
      <c r="P19" s="595"/>
      <c r="Q19" s="595"/>
      <c r="R19" s="595"/>
    </row>
    <row r="20" spans="1:18" ht="3" customHeight="1" x14ac:dyDescent="0.2">
      <c r="A20" s="380"/>
      <c r="B20" s="560"/>
      <c r="C20" s="431"/>
      <c r="D20" s="528"/>
      <c r="E20" s="529"/>
      <c r="F20" s="529"/>
      <c r="G20" s="431"/>
      <c r="H20" s="529"/>
      <c r="I20" s="529"/>
      <c r="K20" s="380"/>
      <c r="L20" s="380"/>
      <c r="M20" s="548"/>
      <c r="N20" s="548"/>
      <c r="O20" s="548"/>
      <c r="P20" s="548"/>
      <c r="Q20" s="548"/>
      <c r="R20" s="548"/>
    </row>
    <row r="21" spans="1:18" ht="11.25" customHeight="1" x14ac:dyDescent="0.2">
      <c r="A21" s="524" t="s">
        <v>214</v>
      </c>
      <c r="B21" s="560"/>
      <c r="C21" s="431"/>
      <c r="D21" s="528"/>
      <c r="E21" s="529"/>
      <c r="F21" s="529"/>
      <c r="G21" s="431"/>
      <c r="H21" s="529"/>
      <c r="I21" s="529"/>
      <c r="K21" s="380"/>
      <c r="L21" s="380"/>
      <c r="M21" s="548"/>
      <c r="N21" s="548"/>
      <c r="O21" s="548"/>
      <c r="P21" s="548"/>
      <c r="Q21" s="548"/>
      <c r="R21" s="548"/>
    </row>
    <row r="22" spans="1:18" ht="11.25" customHeight="1" x14ac:dyDescent="0.2">
      <c r="A22" s="380" t="s">
        <v>32</v>
      </c>
      <c r="B22" s="560"/>
      <c r="C22" s="431">
        <v>3390.8270000000002</v>
      </c>
      <c r="D22" s="528">
        <v>6708.3440000000001</v>
      </c>
      <c r="E22" s="529">
        <v>13407.769</v>
      </c>
      <c r="F22" s="529"/>
      <c r="G22" s="431">
        <v>3304.4519999999998</v>
      </c>
      <c r="H22" s="529">
        <v>6553.2079999999996</v>
      </c>
      <c r="I22" s="529">
        <v>13296.541999999999</v>
      </c>
      <c r="K22" s="548"/>
      <c r="L22" s="548"/>
      <c r="M22" s="548"/>
      <c r="N22" s="548"/>
      <c r="O22" s="548"/>
      <c r="P22" s="548"/>
      <c r="Q22" s="548"/>
      <c r="R22" s="548"/>
    </row>
    <row r="23" spans="1:18" ht="11.25" customHeight="1" x14ac:dyDescent="0.2">
      <c r="A23" s="380" t="s">
        <v>34</v>
      </c>
      <c r="B23" s="560"/>
      <c r="C23" s="431"/>
      <c r="D23" s="528"/>
      <c r="E23" s="529"/>
      <c r="F23" s="529"/>
      <c r="G23" s="431"/>
      <c r="H23" s="529"/>
      <c r="I23" s="529"/>
      <c r="K23" s="548"/>
      <c r="L23" s="548"/>
      <c r="M23" s="548"/>
      <c r="N23" s="548"/>
      <c r="O23" s="548"/>
      <c r="P23" s="548"/>
      <c r="Q23" s="548"/>
      <c r="R23" s="548"/>
    </row>
    <row r="24" spans="1:18" ht="11.25" customHeight="1" x14ac:dyDescent="0.2">
      <c r="A24" s="368" t="s">
        <v>117</v>
      </c>
      <c r="B24" s="560"/>
      <c r="C24" s="431">
        <v>334.66299999999995</v>
      </c>
      <c r="D24" s="528">
        <v>660.60299999999995</v>
      </c>
      <c r="E24" s="529">
        <v>1320.203</v>
      </c>
      <c r="F24" s="529"/>
      <c r="G24" s="431">
        <v>333.34599999999995</v>
      </c>
      <c r="H24" s="529">
        <v>660.90499999999997</v>
      </c>
      <c r="I24" s="529">
        <v>1304.528</v>
      </c>
      <c r="K24" s="548"/>
      <c r="L24" s="548"/>
      <c r="M24" s="548"/>
      <c r="N24" s="548"/>
      <c r="O24" s="548"/>
      <c r="P24" s="548"/>
      <c r="Q24" s="548"/>
      <c r="R24" s="548"/>
    </row>
    <row r="25" spans="1:18" ht="11.25" customHeight="1" x14ac:dyDescent="0.2">
      <c r="A25" s="368" t="s">
        <v>118</v>
      </c>
      <c r="B25" s="560"/>
      <c r="C25" s="431">
        <v>32.110999999999997</v>
      </c>
      <c r="D25" s="528">
        <v>75.731999999999999</v>
      </c>
      <c r="E25" s="529">
        <v>189.06</v>
      </c>
      <c r="F25" s="529"/>
      <c r="G25" s="431">
        <v>42.481000000000002</v>
      </c>
      <c r="H25" s="529">
        <v>92.441000000000003</v>
      </c>
      <c r="I25" s="529">
        <v>177.25</v>
      </c>
      <c r="K25" s="548"/>
      <c r="L25" s="548"/>
      <c r="M25" s="548"/>
      <c r="N25" s="548"/>
      <c r="O25" s="548"/>
      <c r="P25" s="548"/>
      <c r="Q25" s="548"/>
      <c r="R25" s="548"/>
    </row>
    <row r="26" spans="1:18" ht="11.25" customHeight="1" x14ac:dyDescent="0.2">
      <c r="A26" s="531" t="s">
        <v>119</v>
      </c>
      <c r="B26" s="560"/>
      <c r="C26" s="431">
        <v>81.715999999999994</v>
      </c>
      <c r="D26" s="528">
        <v>159.148</v>
      </c>
      <c r="E26" s="529">
        <v>260.786</v>
      </c>
      <c r="F26" s="529"/>
      <c r="G26" s="431">
        <v>73.331999999999994</v>
      </c>
      <c r="H26" s="529">
        <v>127.605</v>
      </c>
      <c r="I26" s="529">
        <v>262.84199999999998</v>
      </c>
      <c r="K26" s="548"/>
      <c r="L26" s="548"/>
      <c r="M26" s="548"/>
      <c r="N26" s="548"/>
      <c r="O26" s="548"/>
      <c r="P26" s="548"/>
      <c r="Q26" s="548"/>
      <c r="R26" s="548"/>
    </row>
    <row r="27" spans="1:18" ht="11.25" customHeight="1" x14ac:dyDescent="0.2">
      <c r="A27" s="380" t="s">
        <v>33</v>
      </c>
      <c r="B27" s="594"/>
      <c r="C27" s="431">
        <v>854.38999999999987</v>
      </c>
      <c r="D27" s="528">
        <v>1706.4659999999999</v>
      </c>
      <c r="E27" s="529">
        <v>3582.893</v>
      </c>
      <c r="F27" s="529"/>
      <c r="G27" s="431">
        <v>838.85400000000016</v>
      </c>
      <c r="H27" s="529">
        <v>1695.0050000000001</v>
      </c>
      <c r="I27" s="529">
        <v>3362.1819999999998</v>
      </c>
    </row>
    <row r="28" spans="1:18" ht="11.25" customHeight="1" x14ac:dyDescent="0.2">
      <c r="A28" s="380" t="s">
        <v>60</v>
      </c>
      <c r="B28" s="560"/>
      <c r="C28" s="431">
        <v>790.55800000000011</v>
      </c>
      <c r="D28" s="528">
        <v>1561.0540000000001</v>
      </c>
      <c r="E28" s="529">
        <v>3269.4569999999999</v>
      </c>
      <c r="F28" s="529"/>
      <c r="G28" s="431">
        <v>880.9430000000001</v>
      </c>
      <c r="H28" s="529">
        <v>1642.3330000000001</v>
      </c>
      <c r="I28" s="529">
        <v>3284.5479999999998</v>
      </c>
    </row>
    <row r="29" spans="1:18" ht="11.25" customHeight="1" x14ac:dyDescent="0.2">
      <c r="A29" s="380" t="s">
        <v>35</v>
      </c>
      <c r="B29" s="560"/>
      <c r="C29" s="431">
        <v>5838.7900000000018</v>
      </c>
      <c r="D29" s="528">
        <v>11133.177000000001</v>
      </c>
      <c r="E29" s="529">
        <v>20278.207000000002</v>
      </c>
      <c r="F29" s="529"/>
      <c r="G29" s="431">
        <v>5107.6079999999993</v>
      </c>
      <c r="H29" s="529">
        <v>9929.0999999999985</v>
      </c>
      <c r="I29" s="529">
        <v>19726.363000000001</v>
      </c>
    </row>
    <row r="30" spans="1:18" ht="11.25" customHeight="1" x14ac:dyDescent="0.2">
      <c r="A30" s="380" t="s">
        <v>36</v>
      </c>
      <c r="B30" s="560"/>
      <c r="C30" s="431">
        <v>438.68400000000003</v>
      </c>
      <c r="D30" s="528">
        <v>881.53200000000004</v>
      </c>
      <c r="E30" s="529">
        <v>1872.883</v>
      </c>
      <c r="F30" s="529"/>
      <c r="G30" s="431">
        <v>426.56799999999998</v>
      </c>
      <c r="H30" s="529">
        <v>809.26900000000001</v>
      </c>
      <c r="I30" s="529">
        <v>1687.5060000000001</v>
      </c>
    </row>
    <row r="31" spans="1:18" s="548" customFormat="1" ht="11.25" customHeight="1" x14ac:dyDescent="0.2">
      <c r="A31" s="380" t="s">
        <v>37</v>
      </c>
      <c r="B31" s="526"/>
      <c r="C31" s="431">
        <v>0</v>
      </c>
      <c r="D31" s="528">
        <v>0</v>
      </c>
      <c r="E31" s="431">
        <v>0</v>
      </c>
      <c r="F31" s="431"/>
      <c r="G31" s="431">
        <v>0</v>
      </c>
      <c r="H31" s="431">
        <v>0</v>
      </c>
      <c r="I31" s="431">
        <v>0</v>
      </c>
    </row>
    <row r="32" spans="1:18" ht="11.25" customHeight="1" x14ac:dyDescent="0.2">
      <c r="A32" s="380" t="s">
        <v>38</v>
      </c>
      <c r="B32" s="518">
        <v>3</v>
      </c>
      <c r="C32" s="431">
        <v>978.7009999999957</v>
      </c>
      <c r="D32" s="528">
        <v>1958.1739999999982</v>
      </c>
      <c r="E32" s="529">
        <v>4313.3509999999942</v>
      </c>
      <c r="F32" s="529"/>
      <c r="G32" s="431">
        <v>941.93299999999658</v>
      </c>
      <c r="H32" s="529">
        <v>1884.307</v>
      </c>
      <c r="I32" s="529">
        <v>3975.2840000000065</v>
      </c>
    </row>
    <row r="33" spans="1:12" ht="11.25" customHeight="1" x14ac:dyDescent="0.2">
      <c r="A33" s="380" t="s">
        <v>39</v>
      </c>
      <c r="B33" s="518">
        <v>3</v>
      </c>
      <c r="C33" s="431">
        <v>52.116000000000007</v>
      </c>
      <c r="D33" s="528">
        <v>99.248000000000005</v>
      </c>
      <c r="E33" s="529">
        <v>276.29000000000002</v>
      </c>
      <c r="F33" s="529"/>
      <c r="G33" s="431">
        <v>93.188999999999993</v>
      </c>
      <c r="H33" s="529">
        <v>154.71199999999999</v>
      </c>
      <c r="I33" s="529">
        <v>364.74599999999998</v>
      </c>
    </row>
    <row r="34" spans="1:12" s="591" customFormat="1" ht="11.25" customHeight="1" x14ac:dyDescent="0.2">
      <c r="A34" s="524" t="s">
        <v>31</v>
      </c>
      <c r="B34" s="518"/>
      <c r="C34" s="429">
        <v>12792.555999999999</v>
      </c>
      <c r="D34" s="533">
        <v>24943.477999999999</v>
      </c>
      <c r="E34" s="534">
        <v>48770.898999999998</v>
      </c>
      <c r="F34" s="534"/>
      <c r="G34" s="429">
        <v>12042.705999999996</v>
      </c>
      <c r="H34" s="534">
        <v>23548.884999999998</v>
      </c>
      <c r="I34" s="534">
        <v>47441.791000000012</v>
      </c>
    </row>
    <row r="35" spans="1:12" ht="3" customHeight="1" x14ac:dyDescent="0.2">
      <c r="A35" s="380"/>
      <c r="B35" s="518"/>
      <c r="C35" s="431"/>
      <c r="D35" s="528"/>
      <c r="E35" s="529"/>
      <c r="F35" s="529"/>
      <c r="G35" s="431"/>
      <c r="H35" s="529"/>
      <c r="I35" s="529"/>
    </row>
    <row r="36" spans="1:12" s="593" customFormat="1" ht="11.25" customHeight="1" x14ac:dyDescent="0.2">
      <c r="A36" s="536" t="s">
        <v>120</v>
      </c>
      <c r="B36" s="518">
        <v>4</v>
      </c>
      <c r="C36" s="434">
        <v>197.95700000000579</v>
      </c>
      <c r="D36" s="537">
        <v>449.7300000000032</v>
      </c>
      <c r="E36" s="538">
        <v>-1010.4119999999893</v>
      </c>
      <c r="F36" s="538"/>
      <c r="G36" s="434">
        <v>-530.53499999998712</v>
      </c>
      <c r="H36" s="538">
        <v>-1126.1329999999907</v>
      </c>
      <c r="I36" s="538">
        <v>-1622.5720000000074</v>
      </c>
    </row>
    <row r="37" spans="1:12" ht="3" customHeight="1" x14ac:dyDescent="0.2">
      <c r="A37" s="380"/>
      <c r="B37" s="518"/>
      <c r="C37" s="431"/>
      <c r="D37" s="528"/>
      <c r="E37" s="529"/>
      <c r="F37" s="529"/>
      <c r="G37" s="431"/>
      <c r="H37" s="529"/>
      <c r="I37" s="529"/>
    </row>
    <row r="38" spans="1:12" ht="11.25" customHeight="1" x14ac:dyDescent="0.2">
      <c r="A38" s="118" t="s">
        <v>471</v>
      </c>
      <c r="B38" s="518"/>
      <c r="C38" s="431"/>
      <c r="D38" s="528"/>
      <c r="E38" s="529"/>
      <c r="F38" s="529"/>
      <c r="G38" s="431"/>
      <c r="H38" s="529"/>
      <c r="I38" s="529"/>
    </row>
    <row r="39" spans="1:12" ht="11.25" customHeight="1" x14ac:dyDescent="0.2">
      <c r="A39" s="380" t="s">
        <v>236</v>
      </c>
      <c r="B39" s="518"/>
      <c r="C39" s="431">
        <v>-347.39400000000001</v>
      </c>
      <c r="D39" s="528">
        <v>-315.51100000000002</v>
      </c>
      <c r="E39" s="529">
        <v>218.96199999999999</v>
      </c>
      <c r="F39" s="529"/>
      <c r="G39" s="431">
        <v>92.814999999999969</v>
      </c>
      <c r="H39" s="529">
        <v>153.13199999999998</v>
      </c>
      <c r="I39" s="529">
        <v>110.99799999999999</v>
      </c>
    </row>
    <row r="40" spans="1:12" ht="11.25" customHeight="1" x14ac:dyDescent="0.2">
      <c r="A40" s="380" t="s">
        <v>121</v>
      </c>
      <c r="B40" s="518"/>
      <c r="C40" s="431">
        <v>-10.295</v>
      </c>
      <c r="D40" s="528">
        <v>-17.308</v>
      </c>
      <c r="E40" s="529">
        <v>-49.097000000000001</v>
      </c>
      <c r="F40" s="529"/>
      <c r="G40" s="431">
        <v>24.428000000000001</v>
      </c>
      <c r="H40" s="529">
        <v>-2</v>
      </c>
      <c r="I40" s="529">
        <v>-65.727000000000004</v>
      </c>
    </row>
    <row r="41" spans="1:12" ht="11.25" customHeight="1" x14ac:dyDescent="0.2">
      <c r="A41" s="380" t="s">
        <v>487</v>
      </c>
      <c r="B41" s="518"/>
      <c r="C41" s="431">
        <v>-104</v>
      </c>
      <c r="D41" s="528">
        <v>-1412.8109999999951</v>
      </c>
      <c r="E41" s="529">
        <v>0</v>
      </c>
      <c r="F41" s="529"/>
      <c r="G41" s="431">
        <v>87</v>
      </c>
      <c r="H41" s="431">
        <v>-1079.7239999999933</v>
      </c>
      <c r="I41" s="529">
        <v>-1192.126999999994</v>
      </c>
    </row>
    <row r="42" spans="1:12" s="591" customFormat="1" ht="11.25" customHeight="1" x14ac:dyDescent="0.2">
      <c r="A42" s="524" t="s">
        <v>122</v>
      </c>
      <c r="B42" s="518"/>
      <c r="C42" s="429">
        <v>-461.27099999998882</v>
      </c>
      <c r="D42" s="533">
        <v>-1745.6299999999951</v>
      </c>
      <c r="E42" s="534">
        <v>169.86499999999998</v>
      </c>
      <c r="F42" s="534"/>
      <c r="G42" s="429">
        <v>204.27200000000926</v>
      </c>
      <c r="H42" s="429">
        <v>-928.11599999999339</v>
      </c>
      <c r="I42" s="534">
        <v>-1146.8559999999941</v>
      </c>
    </row>
    <row r="43" spans="1:12" ht="3" customHeight="1" x14ac:dyDescent="0.2">
      <c r="A43" s="380"/>
      <c r="B43" s="518"/>
      <c r="C43" s="431"/>
      <c r="D43" s="528"/>
      <c r="E43" s="529"/>
      <c r="F43" s="529"/>
      <c r="G43" s="431"/>
      <c r="H43" s="529"/>
      <c r="I43" s="529"/>
    </row>
    <row r="44" spans="1:12" s="591" customFormat="1" ht="11.25" customHeight="1" x14ac:dyDescent="0.2">
      <c r="A44" s="524" t="s">
        <v>123</v>
      </c>
      <c r="B44" s="518"/>
      <c r="C44" s="429">
        <v>-263.31399999998303</v>
      </c>
      <c r="D44" s="533">
        <v>-1295.8999999999919</v>
      </c>
      <c r="E44" s="534">
        <v>-840.54699999998934</v>
      </c>
      <c r="F44" s="534"/>
      <c r="G44" s="429">
        <v>-326.26299999997809</v>
      </c>
      <c r="H44" s="429">
        <v>-2054.2489999999843</v>
      </c>
      <c r="I44" s="534">
        <v>-2769.4280000000017</v>
      </c>
      <c r="L44" s="592"/>
    </row>
    <row r="45" spans="1:12" ht="3" customHeight="1" x14ac:dyDescent="0.2">
      <c r="A45" s="380"/>
      <c r="B45" s="518"/>
      <c r="C45" s="431"/>
      <c r="D45" s="528"/>
      <c r="E45" s="529"/>
      <c r="F45" s="529"/>
      <c r="G45" s="431"/>
      <c r="H45" s="529"/>
      <c r="I45" s="529"/>
    </row>
    <row r="46" spans="1:12" ht="11.25" customHeight="1" x14ac:dyDescent="0.2">
      <c r="A46" s="524" t="s">
        <v>124</v>
      </c>
      <c r="B46" s="518"/>
      <c r="C46" s="431"/>
      <c r="D46" s="528"/>
      <c r="E46" s="529"/>
      <c r="F46" s="529"/>
      <c r="G46" s="431"/>
      <c r="H46" s="529"/>
      <c r="I46" s="529"/>
    </row>
    <row r="47" spans="1:12" ht="11.25" customHeight="1" x14ac:dyDescent="0.2">
      <c r="A47" s="118" t="s">
        <v>472</v>
      </c>
      <c r="B47" s="518"/>
      <c r="C47" s="431"/>
      <c r="D47" s="528"/>
      <c r="E47" s="529"/>
      <c r="F47" s="529"/>
      <c r="G47" s="431"/>
      <c r="H47" s="431"/>
      <c r="I47" s="431"/>
    </row>
    <row r="48" spans="1:12" ht="11.25" customHeight="1" x14ac:dyDescent="0.2">
      <c r="A48" s="380" t="s">
        <v>125</v>
      </c>
      <c r="B48" s="518"/>
      <c r="C48" s="431">
        <v>-206.11500000000524</v>
      </c>
      <c r="D48" s="528">
        <v>-364.91000000000349</v>
      </c>
      <c r="E48" s="529">
        <v>227.89299999999639</v>
      </c>
      <c r="F48" s="529"/>
      <c r="G48" s="431">
        <v>187.31099999999279</v>
      </c>
      <c r="H48" s="431">
        <v>155.20999999998918</v>
      </c>
      <c r="I48" s="431">
        <v>-1669.2500000000073</v>
      </c>
      <c r="K48" s="532"/>
    </row>
    <row r="49" spans="1:11" ht="13.5" x14ac:dyDescent="0.2">
      <c r="A49" s="380" t="s">
        <v>775</v>
      </c>
      <c r="B49" s="518"/>
      <c r="C49" s="431">
        <v>-464.32599999999996</v>
      </c>
      <c r="D49" s="528">
        <v>-470.92899999999997</v>
      </c>
      <c r="E49" s="529">
        <v>-260.863</v>
      </c>
      <c r="F49" s="529"/>
      <c r="G49" s="431">
        <v>-92.251999999999995</v>
      </c>
      <c r="H49" s="431">
        <v>20.733000000000004</v>
      </c>
      <c r="I49" s="431">
        <v>206.303</v>
      </c>
    </row>
    <row r="50" spans="1:11" ht="11.25" customHeight="1" x14ac:dyDescent="0.2">
      <c r="A50" s="380" t="s">
        <v>126</v>
      </c>
      <c r="B50" s="518"/>
      <c r="C50" s="431">
        <v>1</v>
      </c>
      <c r="D50" s="528">
        <v>1305.7280000000001</v>
      </c>
      <c r="E50" s="529">
        <v>4.8689999999999998</v>
      </c>
      <c r="F50" s="529"/>
      <c r="G50" s="431">
        <v>1.09699999999998</v>
      </c>
      <c r="H50" s="431">
        <v>1244.817</v>
      </c>
      <c r="I50" s="431">
        <v>1241.441</v>
      </c>
    </row>
    <row r="51" spans="1:11" ht="11.25" customHeight="1" x14ac:dyDescent="0.2">
      <c r="A51" s="380" t="s">
        <v>127</v>
      </c>
      <c r="B51" s="518"/>
      <c r="C51" s="431">
        <v>0</v>
      </c>
      <c r="D51" s="528">
        <v>0</v>
      </c>
      <c r="E51" s="529">
        <v>0</v>
      </c>
      <c r="F51" s="529"/>
      <c r="G51" s="431">
        <v>0</v>
      </c>
      <c r="H51" s="431">
        <v>0</v>
      </c>
      <c r="I51" s="431">
        <v>0</v>
      </c>
    </row>
    <row r="52" spans="1:11" ht="11.25" customHeight="1" x14ac:dyDescent="0.2">
      <c r="A52" s="524" t="s">
        <v>128</v>
      </c>
      <c r="B52" s="518"/>
      <c r="C52" s="429">
        <v>-669.4950000000108</v>
      </c>
      <c r="D52" s="533">
        <v>469.8889999999933</v>
      </c>
      <c r="E52" s="534">
        <v>-28.101000000003609</v>
      </c>
      <c r="F52" s="534"/>
      <c r="G52" s="429">
        <v>96.155999999992773</v>
      </c>
      <c r="H52" s="429">
        <v>1420.7599999999893</v>
      </c>
      <c r="I52" s="429">
        <v>-221.50600000000736</v>
      </c>
      <c r="K52" s="532"/>
    </row>
    <row r="53" spans="1:11" ht="3" customHeight="1" x14ac:dyDescent="0.2">
      <c r="A53" s="380"/>
      <c r="B53" s="518"/>
      <c r="C53" s="429"/>
      <c r="D53" s="533"/>
      <c r="E53" s="534"/>
      <c r="F53" s="534"/>
      <c r="G53" s="429"/>
      <c r="H53" s="429"/>
      <c r="I53" s="429"/>
    </row>
    <row r="54" spans="1:11" ht="11.25" customHeight="1" x14ac:dyDescent="0.2">
      <c r="A54" s="524" t="s">
        <v>129</v>
      </c>
      <c r="B54" s="518">
        <v>4</v>
      </c>
      <c r="C54" s="429">
        <v>-932.80899999999383</v>
      </c>
      <c r="D54" s="533">
        <v>-826.0109999999986</v>
      </c>
      <c r="E54" s="534">
        <v>-868.64800000000105</v>
      </c>
      <c r="F54" s="534"/>
      <c r="G54" s="429">
        <v>-230.10699999998531</v>
      </c>
      <c r="H54" s="429">
        <v>-633.48899999999503</v>
      </c>
      <c r="I54" s="429">
        <v>-2990.9340000000011</v>
      </c>
      <c r="K54" s="532"/>
    </row>
    <row r="55" spans="1:11" ht="3" customHeight="1" x14ac:dyDescent="0.2">
      <c r="A55" s="380"/>
      <c r="B55" s="518"/>
      <c r="C55" s="541"/>
      <c r="D55" s="539"/>
      <c r="E55" s="367"/>
      <c r="F55" s="367"/>
      <c r="G55" s="541"/>
      <c r="H55" s="541"/>
      <c r="I55" s="541"/>
    </row>
    <row r="56" spans="1:11" ht="15" customHeight="1" x14ac:dyDescent="0.2">
      <c r="A56" s="582" t="s">
        <v>130</v>
      </c>
      <c r="B56" s="559"/>
      <c r="C56" s="557"/>
      <c r="D56" s="558"/>
      <c r="E56" s="556"/>
      <c r="F56" s="556"/>
      <c r="G56" s="557"/>
      <c r="H56" s="556"/>
      <c r="I56" s="556"/>
    </row>
    <row r="57" spans="1:11" ht="3" customHeight="1" x14ac:dyDescent="0.2">
      <c r="A57" s="380"/>
      <c r="B57" s="518"/>
      <c r="C57" s="541"/>
      <c r="D57" s="539"/>
      <c r="E57" s="367"/>
      <c r="F57" s="367"/>
      <c r="G57" s="541"/>
      <c r="H57" s="367"/>
      <c r="I57" s="367"/>
    </row>
    <row r="58" spans="1:11" ht="11.25" customHeight="1" x14ac:dyDescent="0.2">
      <c r="A58" s="536" t="s">
        <v>120</v>
      </c>
      <c r="B58" s="518">
        <v>4</v>
      </c>
      <c r="C58" s="434">
        <v>197.95700000000579</v>
      </c>
      <c r="D58" s="537">
        <v>449.7300000000032</v>
      </c>
      <c r="E58" s="538">
        <v>-1010.4119999999893</v>
      </c>
      <c r="F58" s="538"/>
      <c r="G58" s="434">
        <v>-530.53499999998712</v>
      </c>
      <c r="H58" s="538">
        <v>-1126.1329999999907</v>
      </c>
      <c r="I58" s="538">
        <v>-1622.5720000000074</v>
      </c>
    </row>
    <row r="59" spans="1:11" ht="3" customHeight="1" x14ac:dyDescent="0.2">
      <c r="A59" s="380"/>
      <c r="B59" s="518"/>
      <c r="C59" s="431"/>
      <c r="D59" s="528"/>
      <c r="E59" s="529"/>
      <c r="F59" s="529"/>
      <c r="G59" s="431"/>
      <c r="H59" s="529"/>
      <c r="I59" s="529"/>
    </row>
    <row r="60" spans="1:11" ht="11.25" customHeight="1" x14ac:dyDescent="0.2">
      <c r="A60" s="380" t="s">
        <v>206</v>
      </c>
      <c r="B60" s="518"/>
      <c r="C60" s="431"/>
      <c r="D60" s="528"/>
      <c r="E60" s="529"/>
      <c r="F60" s="529"/>
      <c r="G60" s="431"/>
      <c r="H60" s="529"/>
      <c r="I60" s="529"/>
    </row>
    <row r="61" spans="1:11" ht="11.25" customHeight="1" x14ac:dyDescent="0.2">
      <c r="A61" s="380" t="s">
        <v>61</v>
      </c>
      <c r="B61" s="518"/>
      <c r="C61" s="431">
        <v>1324.3430000000005</v>
      </c>
      <c r="D61" s="528">
        <v>2395.3730000000005</v>
      </c>
      <c r="E61" s="529">
        <v>5834.6270000000004</v>
      </c>
      <c r="F61" s="529"/>
      <c r="G61" s="431">
        <v>1357.2209999999998</v>
      </c>
      <c r="H61" s="529">
        <v>2546.7309999999998</v>
      </c>
      <c r="I61" s="529">
        <v>5051.6929999999993</v>
      </c>
    </row>
    <row r="62" spans="1:11" ht="11.25" customHeight="1" x14ac:dyDescent="0.2">
      <c r="A62" s="380" t="s">
        <v>131</v>
      </c>
      <c r="B62" s="518"/>
      <c r="C62" s="431">
        <v>895.06399999999985</v>
      </c>
      <c r="D62" s="528">
        <v>833.10299999999961</v>
      </c>
      <c r="E62" s="529">
        <v>524.01499999999987</v>
      </c>
      <c r="F62" s="529"/>
      <c r="G62" s="431">
        <v>-212.40499999999975</v>
      </c>
      <c r="H62" s="529">
        <v>269.0890000000004</v>
      </c>
      <c r="I62" s="529">
        <v>-321.31700000000001</v>
      </c>
    </row>
    <row r="63" spans="1:11" ht="11.25" customHeight="1" x14ac:dyDescent="0.2">
      <c r="A63" s="380" t="s">
        <v>132</v>
      </c>
      <c r="B63" s="518"/>
      <c r="C63" s="431">
        <v>100.15600000000006</v>
      </c>
      <c r="D63" s="528">
        <v>129.952</v>
      </c>
      <c r="E63" s="529">
        <v>230.50100000000111</v>
      </c>
      <c r="F63" s="529"/>
      <c r="G63" s="431">
        <v>69.563000000000102</v>
      </c>
      <c r="H63" s="529">
        <v>93.882000000000062</v>
      </c>
      <c r="I63" s="529">
        <v>596.44100000000071</v>
      </c>
    </row>
    <row r="64" spans="1:11" ht="11.25" customHeight="1" x14ac:dyDescent="0.2">
      <c r="A64" s="524" t="s">
        <v>133</v>
      </c>
      <c r="B64" s="518"/>
      <c r="C64" s="431"/>
      <c r="D64" s="528"/>
      <c r="E64" s="529"/>
      <c r="F64" s="529"/>
      <c r="G64" s="431"/>
      <c r="H64" s="529"/>
      <c r="I64" s="529"/>
    </row>
    <row r="65" spans="1:9" ht="11.25" customHeight="1" x14ac:dyDescent="0.2">
      <c r="A65" s="380" t="s">
        <v>62</v>
      </c>
      <c r="B65" s="518"/>
      <c r="C65" s="431">
        <v>118.30599999999998</v>
      </c>
      <c r="D65" s="528">
        <v>194.47299999999998</v>
      </c>
      <c r="E65" s="529">
        <v>869.755</v>
      </c>
      <c r="F65" s="529"/>
      <c r="G65" s="431">
        <v>158.90999999999997</v>
      </c>
      <c r="H65" s="529">
        <v>301.35299999999995</v>
      </c>
      <c r="I65" s="529">
        <v>566.67399999999998</v>
      </c>
    </row>
    <row r="66" spans="1:9" ht="11.25" customHeight="1" x14ac:dyDescent="0.2">
      <c r="A66" s="380" t="s">
        <v>134</v>
      </c>
      <c r="B66" s="518"/>
      <c r="C66" s="431">
        <v>854.38999999999987</v>
      </c>
      <c r="D66" s="528">
        <v>1706.4659999999999</v>
      </c>
      <c r="E66" s="529">
        <v>3582.893</v>
      </c>
      <c r="F66" s="529"/>
      <c r="G66" s="431">
        <v>838.85400000000016</v>
      </c>
      <c r="H66" s="529">
        <v>1695.0050000000001</v>
      </c>
      <c r="I66" s="529">
        <v>3362.1819999999998</v>
      </c>
    </row>
    <row r="67" spans="1:9" ht="11.25" customHeight="1" x14ac:dyDescent="0.2">
      <c r="A67" s="524" t="s">
        <v>135</v>
      </c>
      <c r="B67" s="518"/>
      <c r="C67" s="429">
        <v>1346.8670000000002</v>
      </c>
      <c r="D67" s="533">
        <v>1457.489</v>
      </c>
      <c r="E67" s="534">
        <v>2136.4950000000008</v>
      </c>
      <c r="F67" s="534"/>
      <c r="G67" s="429">
        <v>216.6149999999999</v>
      </c>
      <c r="H67" s="534">
        <v>913.34400000000005</v>
      </c>
      <c r="I67" s="534">
        <v>1397.9610000000002</v>
      </c>
    </row>
    <row r="68" spans="1:9" ht="3" customHeight="1" x14ac:dyDescent="0.2">
      <c r="A68" s="380"/>
      <c r="B68" s="518"/>
      <c r="C68" s="431">
        <v>1346.8670000000002</v>
      </c>
      <c r="D68" s="528">
        <v>1457.489</v>
      </c>
      <c r="E68" s="529"/>
      <c r="F68" s="529"/>
      <c r="G68" s="431">
        <v>216.6149999999999</v>
      </c>
      <c r="H68" s="529"/>
      <c r="I68" s="529"/>
    </row>
    <row r="69" spans="1:9" ht="11.25" customHeight="1" x14ac:dyDescent="0.2">
      <c r="A69" s="524" t="s">
        <v>136</v>
      </c>
      <c r="B69" s="518">
        <v>4</v>
      </c>
      <c r="C69" s="429">
        <v>-1148.9099999999944</v>
      </c>
      <c r="D69" s="533">
        <v>-1007.7589999999968</v>
      </c>
      <c r="E69" s="534">
        <v>-3146.9069999999901</v>
      </c>
      <c r="F69" s="534"/>
      <c r="G69" s="429">
        <v>-747.1499999999869</v>
      </c>
      <c r="H69" s="534">
        <v>-2039.4769999999908</v>
      </c>
      <c r="I69" s="534">
        <v>-3020.5330000000076</v>
      </c>
    </row>
    <row r="71" spans="1:9" x14ac:dyDescent="0.2">
      <c r="A71" s="498" t="s">
        <v>733</v>
      </c>
      <c r="B71" s="17"/>
      <c r="C71" s="17"/>
      <c r="D71"/>
      <c r="E71"/>
      <c r="F71"/>
      <c r="G71"/>
      <c r="H71"/>
      <c r="I71"/>
    </row>
    <row r="72" spans="1:9" x14ac:dyDescent="0.2">
      <c r="A72" s="498" t="s">
        <v>776</v>
      </c>
      <c r="B72" s="17"/>
      <c r="C72" s="17"/>
      <c r="D72"/>
      <c r="E72"/>
      <c r="F72"/>
      <c r="G72"/>
      <c r="H72"/>
      <c r="I72"/>
    </row>
    <row r="73" spans="1:9" x14ac:dyDescent="0.2">
      <c r="A73" s="507" t="s">
        <v>849</v>
      </c>
      <c r="B73" s="17"/>
      <c r="C73" s="17"/>
      <c r="D73"/>
      <c r="E73"/>
      <c r="F73"/>
      <c r="G73"/>
      <c r="H73"/>
      <c r="I73"/>
    </row>
    <row r="74" spans="1:9" x14ac:dyDescent="0.2">
      <c r="A74" s="292" t="s">
        <v>545</v>
      </c>
      <c r="B74" s="40"/>
      <c r="C74" s="40"/>
      <c r="D74" s="39"/>
      <c r="E74" s="39"/>
      <c r="F74" s="39"/>
      <c r="G74" s="39"/>
      <c r="H74" s="39"/>
      <c r="I74" s="39"/>
    </row>
  </sheetData>
  <mergeCells count="5">
    <mergeCell ref="A8:A9"/>
    <mergeCell ref="A4:I4"/>
    <mergeCell ref="A5:I5"/>
    <mergeCell ref="G7:I7"/>
    <mergeCell ref="C7:E7"/>
  </mergeCells>
  <pageMargins left="0.75" right="0.75" top="1" bottom="1" header="0.5" footer="0.5"/>
  <pageSetup paperSize="9" scale="7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M132"/>
  <sheetViews>
    <sheetView showGridLines="0" zoomScaleNormal="100" workbookViewId="0"/>
  </sheetViews>
  <sheetFormatPr defaultColWidth="9.140625" defaultRowHeight="11.25" x14ac:dyDescent="0.2"/>
  <cols>
    <col min="1" max="1" width="37" style="354" customWidth="1"/>
    <col min="2" max="2" width="4.140625" style="352" bestFit="1" customWidth="1"/>
    <col min="3" max="3" width="10.7109375" style="352" customWidth="1"/>
    <col min="4" max="4" width="10.7109375" style="380" customWidth="1"/>
    <col min="5" max="5" width="2.7109375" style="352" customWidth="1"/>
    <col min="6" max="7" width="10.7109375" style="352" customWidth="1"/>
    <col min="8" max="16384" width="9.140625" style="352"/>
  </cols>
  <sheetData>
    <row r="1" spans="1:9" ht="12.75" x14ac:dyDescent="0.2">
      <c r="A1" s="102" t="s">
        <v>524</v>
      </c>
    </row>
    <row r="3" spans="1:9" ht="12.75" x14ac:dyDescent="0.2">
      <c r="A3" s="590"/>
    </row>
    <row r="4" spans="1:9" ht="15.75" x14ac:dyDescent="0.25">
      <c r="A4" s="720" t="s">
        <v>180</v>
      </c>
      <c r="B4" s="720"/>
      <c r="C4" s="720"/>
      <c r="D4" s="720"/>
      <c r="E4" s="720"/>
      <c r="F4" s="720"/>
      <c r="G4" s="720"/>
    </row>
    <row r="5" spans="1:9" ht="12.75" x14ac:dyDescent="0.2">
      <c r="A5" s="721"/>
      <c r="B5" s="721"/>
      <c r="C5" s="721"/>
      <c r="D5" s="721"/>
      <c r="E5" s="721"/>
      <c r="F5" s="721"/>
      <c r="G5" s="721"/>
    </row>
    <row r="6" spans="1:9" ht="3" customHeight="1" x14ac:dyDescent="0.2">
      <c r="B6" s="604"/>
    </row>
    <row r="7" spans="1:9" x14ac:dyDescent="0.2">
      <c r="A7" s="607"/>
      <c r="B7" s="606"/>
      <c r="C7" s="722" t="s">
        <v>468</v>
      </c>
      <c r="D7" s="722"/>
      <c r="E7" s="722"/>
      <c r="F7" s="722"/>
      <c r="G7" s="722"/>
    </row>
    <row r="8" spans="1:9" x14ac:dyDescent="0.2">
      <c r="A8" s="605"/>
      <c r="B8" s="604"/>
      <c r="C8" s="513"/>
      <c r="D8" s="514"/>
      <c r="E8" s="515"/>
      <c r="F8" s="516" t="s">
        <v>744</v>
      </c>
      <c r="G8" s="514"/>
    </row>
    <row r="9" spans="1:9" x14ac:dyDescent="0.2">
      <c r="A9" s="726"/>
      <c r="B9" s="560"/>
      <c r="C9" s="519" t="s">
        <v>499</v>
      </c>
      <c r="D9" s="520" t="s">
        <v>467</v>
      </c>
      <c r="E9" s="716"/>
      <c r="F9" s="520" t="s">
        <v>499</v>
      </c>
      <c r="G9" s="521" t="s">
        <v>467</v>
      </c>
      <c r="H9" s="518"/>
    </row>
    <row r="10" spans="1:9" ht="14.25" x14ac:dyDescent="0.2">
      <c r="A10" s="726"/>
      <c r="B10" s="560" t="s">
        <v>8</v>
      </c>
      <c r="C10" s="603" t="s">
        <v>745</v>
      </c>
      <c r="D10" s="560" t="s">
        <v>746</v>
      </c>
      <c r="E10" s="716"/>
      <c r="F10" s="602" t="s">
        <v>511</v>
      </c>
      <c r="G10" s="560" t="s">
        <v>747</v>
      </c>
      <c r="H10" s="518"/>
    </row>
    <row r="11" spans="1:9" x14ac:dyDescent="0.2">
      <c r="A11" s="726"/>
      <c r="B11" s="560"/>
      <c r="C11" s="561" t="s">
        <v>0</v>
      </c>
      <c r="D11" s="560" t="s">
        <v>0</v>
      </c>
      <c r="E11" s="716"/>
      <c r="F11" s="560" t="s">
        <v>0</v>
      </c>
      <c r="G11" s="560" t="s">
        <v>0</v>
      </c>
      <c r="H11" s="518"/>
    </row>
    <row r="12" spans="1:9" ht="11.45" customHeight="1" x14ac:dyDescent="0.2">
      <c r="A12" s="524" t="s">
        <v>137</v>
      </c>
      <c r="B12" s="518"/>
      <c r="C12" s="525"/>
      <c r="D12" s="526"/>
      <c r="E12" s="518"/>
      <c r="F12" s="518"/>
      <c r="G12" s="518"/>
      <c r="H12" s="518"/>
    </row>
    <row r="13" spans="1:9" ht="3" customHeight="1" x14ac:dyDescent="0.2">
      <c r="A13" s="380"/>
      <c r="B13" s="518"/>
      <c r="C13" s="525"/>
      <c r="D13" s="526"/>
      <c r="E13" s="518"/>
      <c r="F13" s="518"/>
      <c r="G13" s="518"/>
      <c r="H13" s="518"/>
    </row>
    <row r="14" spans="1:9" ht="11.45" customHeight="1" x14ac:dyDescent="0.2">
      <c r="A14" s="524" t="s">
        <v>40</v>
      </c>
      <c r="B14" s="518"/>
      <c r="C14" s="525"/>
      <c r="D14" s="526"/>
      <c r="E14" s="518"/>
      <c r="F14" s="518"/>
      <c r="G14" s="518"/>
      <c r="H14" s="518"/>
    </row>
    <row r="15" spans="1:9" ht="11.45" customHeight="1" x14ac:dyDescent="0.2">
      <c r="A15" s="380" t="s">
        <v>41</v>
      </c>
      <c r="B15" s="518"/>
      <c r="C15" s="528">
        <v>2115.4760000000001</v>
      </c>
      <c r="D15" s="529">
        <v>1692.17</v>
      </c>
      <c r="E15" s="529"/>
      <c r="F15" s="529">
        <v>2131.0450000000001</v>
      </c>
      <c r="G15" s="529">
        <v>2079.1959999999999</v>
      </c>
      <c r="H15" s="518"/>
      <c r="I15" s="601"/>
    </row>
    <row r="16" spans="1:9" ht="11.45" customHeight="1" x14ac:dyDescent="0.2">
      <c r="A16" s="380" t="s">
        <v>42</v>
      </c>
      <c r="B16" s="518"/>
      <c r="C16" s="528">
        <v>4583.2529999999997</v>
      </c>
      <c r="D16" s="529">
        <v>4850.2700000000004</v>
      </c>
      <c r="E16" s="529"/>
      <c r="F16" s="529">
        <v>4044.6</v>
      </c>
      <c r="G16" s="529">
        <v>4344.6899999999996</v>
      </c>
      <c r="H16" s="518"/>
      <c r="I16" s="601"/>
    </row>
    <row r="17" spans="1:9" ht="11.45" customHeight="1" x14ac:dyDescent="0.2">
      <c r="A17" s="380" t="s">
        <v>43</v>
      </c>
      <c r="B17" s="518">
        <v>5</v>
      </c>
      <c r="C17" s="528">
        <v>14496.323</v>
      </c>
      <c r="D17" s="529">
        <v>15358.034</v>
      </c>
      <c r="E17" s="529"/>
      <c r="F17" s="529">
        <v>15279.352000000001</v>
      </c>
      <c r="G17" s="529">
        <v>16733.085999999999</v>
      </c>
      <c r="H17" s="518"/>
      <c r="I17" s="601"/>
    </row>
    <row r="18" spans="1:9" ht="11.45" customHeight="1" x14ac:dyDescent="0.2">
      <c r="A18" s="380" t="s">
        <v>11</v>
      </c>
      <c r="B18" s="518">
        <v>6</v>
      </c>
      <c r="C18" s="528">
        <v>5149.7929999999997</v>
      </c>
      <c r="D18" s="529">
        <v>4984.2560000000003</v>
      </c>
      <c r="E18" s="529"/>
      <c r="F18" s="529">
        <v>4692.0929999999998</v>
      </c>
      <c r="G18" s="529">
        <v>4976.3999999999996</v>
      </c>
      <c r="H18" s="518"/>
      <c r="I18" s="601"/>
    </row>
    <row r="19" spans="1:9" ht="11.45" customHeight="1" x14ac:dyDescent="0.2">
      <c r="A19" s="531" t="s">
        <v>227</v>
      </c>
      <c r="B19" s="518"/>
      <c r="C19" s="528">
        <v>1665.212</v>
      </c>
      <c r="D19" s="529">
        <v>1946.838</v>
      </c>
      <c r="E19" s="529"/>
      <c r="F19" s="529">
        <v>1786.479</v>
      </c>
      <c r="G19" s="529">
        <v>1854.278</v>
      </c>
      <c r="H19" s="518"/>
      <c r="I19" s="601"/>
    </row>
    <row r="20" spans="1:9" ht="11.45" customHeight="1" x14ac:dyDescent="0.2">
      <c r="A20" s="531" t="s">
        <v>12</v>
      </c>
      <c r="B20" s="518"/>
      <c r="C20" s="528">
        <v>12.854000000000497</v>
      </c>
      <c r="D20" s="529">
        <v>13.078999999999667</v>
      </c>
      <c r="E20" s="529"/>
      <c r="F20" s="431">
        <v>12.740000000000123</v>
      </c>
      <c r="G20" s="529">
        <v>12.877000000000521</v>
      </c>
      <c r="H20" s="518"/>
      <c r="I20" s="601"/>
    </row>
    <row r="21" spans="1:9" ht="11.45" customHeight="1" x14ac:dyDescent="0.2">
      <c r="A21" s="524" t="s">
        <v>139</v>
      </c>
      <c r="B21" s="518"/>
      <c r="C21" s="533">
        <v>28022.911</v>
      </c>
      <c r="D21" s="534">
        <v>28844.647000000001</v>
      </c>
      <c r="E21" s="534"/>
      <c r="F21" s="429">
        <v>27946.309000000005</v>
      </c>
      <c r="G21" s="534">
        <v>30000.526999999995</v>
      </c>
      <c r="H21" s="518"/>
      <c r="I21" s="601"/>
    </row>
    <row r="22" spans="1:9" ht="3" customHeight="1" x14ac:dyDescent="0.2">
      <c r="A22" s="380"/>
      <c r="B22" s="518"/>
      <c r="C22" s="528"/>
      <c r="D22" s="529"/>
      <c r="E22" s="529"/>
      <c r="F22" s="431"/>
      <c r="G22" s="529"/>
      <c r="H22" s="518"/>
      <c r="I22" s="601"/>
    </row>
    <row r="23" spans="1:9" ht="11.45" customHeight="1" x14ac:dyDescent="0.2">
      <c r="A23" s="524" t="s">
        <v>140</v>
      </c>
      <c r="B23" s="518"/>
      <c r="C23" s="528"/>
      <c r="D23" s="529"/>
      <c r="E23" s="529"/>
      <c r="F23" s="431"/>
      <c r="G23" s="529"/>
      <c r="H23" s="518"/>
      <c r="I23" s="601"/>
    </row>
    <row r="24" spans="1:9" ht="13.5" x14ac:dyDescent="0.2">
      <c r="A24" s="380" t="s">
        <v>749</v>
      </c>
      <c r="B24" s="518"/>
      <c r="C24" s="528">
        <v>45053.11</v>
      </c>
      <c r="D24" s="529">
        <v>44768.258000000002</v>
      </c>
      <c r="E24" s="529"/>
      <c r="F24" s="431">
        <v>47072.468000000001</v>
      </c>
      <c r="G24" s="529">
        <v>45507.877999999997</v>
      </c>
      <c r="H24" s="518"/>
    </row>
    <row r="25" spans="1:9" ht="11.45" customHeight="1" x14ac:dyDescent="0.2">
      <c r="A25" s="531" t="s">
        <v>141</v>
      </c>
      <c r="B25" s="518"/>
      <c r="C25" s="528">
        <v>100907.927</v>
      </c>
      <c r="D25" s="529">
        <v>102775.46</v>
      </c>
      <c r="E25" s="529"/>
      <c r="F25" s="431">
        <v>98994.493000000002</v>
      </c>
      <c r="G25" s="529">
        <v>100294.3</v>
      </c>
      <c r="H25" s="518"/>
      <c r="I25" s="601"/>
    </row>
    <row r="26" spans="1:9" ht="11.45" customHeight="1" x14ac:dyDescent="0.2">
      <c r="A26" s="380" t="s">
        <v>13</v>
      </c>
      <c r="B26" s="518"/>
      <c r="C26" s="528">
        <v>332.12099999999998</v>
      </c>
      <c r="D26" s="529">
        <v>324.488</v>
      </c>
      <c r="E26" s="529"/>
      <c r="F26" s="431">
        <v>330.28500000000003</v>
      </c>
      <c r="G26" s="529">
        <v>332.32499999999999</v>
      </c>
      <c r="H26" s="518"/>
      <c r="I26" s="601"/>
    </row>
    <row r="27" spans="1:9" ht="11.45" customHeight="1" x14ac:dyDescent="0.2">
      <c r="A27" s="531" t="s">
        <v>10</v>
      </c>
      <c r="B27" s="518"/>
      <c r="C27" s="528"/>
      <c r="D27" s="529"/>
      <c r="E27" s="529"/>
      <c r="F27" s="431"/>
      <c r="G27" s="529"/>
      <c r="H27" s="518"/>
      <c r="I27" s="601"/>
    </row>
    <row r="28" spans="1:9" ht="13.5" x14ac:dyDescent="0.2">
      <c r="A28" s="368" t="s">
        <v>750</v>
      </c>
      <c r="B28" s="518"/>
      <c r="C28" s="528">
        <v>1874.731</v>
      </c>
      <c r="D28" s="529">
        <v>2005.0840000000001</v>
      </c>
      <c r="E28" s="529"/>
      <c r="F28" s="431">
        <v>1999.7679999999998</v>
      </c>
      <c r="G28" s="529">
        <v>1901.521</v>
      </c>
      <c r="H28" s="518"/>
    </row>
    <row r="29" spans="1:9" ht="11.45" customHeight="1" x14ac:dyDescent="0.2">
      <c r="A29" s="368" t="s">
        <v>142</v>
      </c>
      <c r="B29" s="518"/>
      <c r="C29" s="528">
        <v>4564.0829999999996</v>
      </c>
      <c r="D29" s="529">
        <v>4254.9949999999999</v>
      </c>
      <c r="E29" s="529"/>
      <c r="F29" s="431">
        <v>4321.3860000000004</v>
      </c>
      <c r="G29" s="529">
        <v>3730.98</v>
      </c>
      <c r="H29" s="518"/>
      <c r="I29" s="601"/>
    </row>
    <row r="30" spans="1:9" ht="11.45" customHeight="1" x14ac:dyDescent="0.2">
      <c r="A30" s="380" t="s">
        <v>143</v>
      </c>
      <c r="B30" s="518"/>
      <c r="C30" s="528">
        <v>1058.451</v>
      </c>
      <c r="D30" s="529">
        <v>1023.143</v>
      </c>
      <c r="E30" s="529"/>
      <c r="F30" s="431">
        <v>1135.396</v>
      </c>
      <c r="G30" s="529">
        <v>1084.8230000000001</v>
      </c>
      <c r="H30" s="518"/>
      <c r="I30" s="601"/>
    </row>
    <row r="31" spans="1:9" ht="11.45" customHeight="1" x14ac:dyDescent="0.2">
      <c r="A31" s="380" t="s">
        <v>473</v>
      </c>
      <c r="B31" s="518"/>
      <c r="C31" s="528">
        <v>35.363999999999997</v>
      </c>
      <c r="D31" s="529">
        <v>99.186000000000007</v>
      </c>
      <c r="E31" s="529"/>
      <c r="F31" s="431">
        <v>91.304000000000002</v>
      </c>
      <c r="G31" s="529">
        <v>183.334</v>
      </c>
      <c r="H31" s="518"/>
      <c r="I31" s="601"/>
    </row>
    <row r="32" spans="1:9" ht="11.45" customHeight="1" x14ac:dyDescent="0.2">
      <c r="A32" s="531" t="s">
        <v>138</v>
      </c>
      <c r="B32" s="518"/>
      <c r="C32" s="528">
        <v>68.89</v>
      </c>
      <c r="D32" s="529">
        <v>67.120999999999995</v>
      </c>
      <c r="E32" s="529"/>
      <c r="F32" s="431">
        <v>67.769000000000005</v>
      </c>
      <c r="G32" s="529">
        <v>77.120999999999995</v>
      </c>
      <c r="H32" s="518"/>
      <c r="I32" s="601"/>
    </row>
    <row r="33" spans="1:9" ht="11.45" customHeight="1" x14ac:dyDescent="0.2">
      <c r="A33" s="380" t="s">
        <v>30</v>
      </c>
      <c r="B33" s="518"/>
      <c r="C33" s="528">
        <v>483.67700000000002</v>
      </c>
      <c r="D33" s="529">
        <v>562.07999999999993</v>
      </c>
      <c r="E33" s="529"/>
      <c r="F33" s="431">
        <v>934.62899999999991</v>
      </c>
      <c r="G33" s="529">
        <v>408.07799999999997</v>
      </c>
      <c r="H33" s="518"/>
      <c r="I33" s="601"/>
    </row>
    <row r="34" spans="1:9" ht="11.45" customHeight="1" x14ac:dyDescent="0.2">
      <c r="A34" s="524" t="s">
        <v>144</v>
      </c>
      <c r="B34" s="518"/>
      <c r="C34" s="533">
        <v>154378.35400000005</v>
      </c>
      <c r="D34" s="534">
        <v>155879.815</v>
      </c>
      <c r="E34" s="534"/>
      <c r="F34" s="429">
        <v>154947.49800000002</v>
      </c>
      <c r="G34" s="534">
        <v>153520.36000000007</v>
      </c>
      <c r="H34" s="518"/>
    </row>
    <row r="35" spans="1:9" ht="3" customHeight="1" x14ac:dyDescent="0.2">
      <c r="A35" s="380"/>
      <c r="B35" s="518"/>
      <c r="C35" s="533"/>
      <c r="D35" s="534"/>
      <c r="E35" s="534"/>
      <c r="F35" s="429"/>
      <c r="G35" s="534"/>
      <c r="H35" s="518"/>
      <c r="I35" s="601"/>
    </row>
    <row r="36" spans="1:9" ht="11.45" customHeight="1" x14ac:dyDescent="0.2">
      <c r="A36" s="524" t="s">
        <v>14</v>
      </c>
      <c r="B36" s="518"/>
      <c r="C36" s="533">
        <v>182401.26500000004</v>
      </c>
      <c r="D36" s="534">
        <v>184724.462</v>
      </c>
      <c r="E36" s="534"/>
      <c r="F36" s="429">
        <v>182893.80700000003</v>
      </c>
      <c r="G36" s="534">
        <v>183520.88700000008</v>
      </c>
      <c r="H36" s="518"/>
    </row>
    <row r="37" spans="1:9" ht="3" customHeight="1" x14ac:dyDescent="0.2">
      <c r="A37" s="380"/>
      <c r="B37" s="518"/>
      <c r="C37" s="528"/>
      <c r="D37" s="529"/>
      <c r="E37" s="529"/>
      <c r="F37" s="431"/>
      <c r="G37" s="529"/>
      <c r="H37" s="518"/>
      <c r="I37" s="601"/>
    </row>
    <row r="38" spans="1:9" ht="11.45" customHeight="1" x14ac:dyDescent="0.2">
      <c r="A38" s="524" t="s">
        <v>44</v>
      </c>
      <c r="B38" s="518"/>
      <c r="C38" s="528"/>
      <c r="D38" s="529"/>
      <c r="E38" s="529"/>
      <c r="F38" s="431"/>
      <c r="G38" s="529"/>
      <c r="H38" s="518"/>
      <c r="I38" s="601"/>
    </row>
    <row r="39" spans="1:9" ht="3" customHeight="1" x14ac:dyDescent="0.2">
      <c r="A39" s="380"/>
      <c r="B39" s="518"/>
      <c r="C39" s="528"/>
      <c r="D39" s="529"/>
      <c r="E39" s="529"/>
      <c r="F39" s="431"/>
      <c r="G39" s="529"/>
      <c r="H39" s="518"/>
      <c r="I39" s="601"/>
    </row>
    <row r="40" spans="1:9" ht="11.45" customHeight="1" x14ac:dyDescent="0.2">
      <c r="A40" s="380" t="s">
        <v>45</v>
      </c>
      <c r="B40" s="518"/>
      <c r="C40" s="528">
        <v>23.3</v>
      </c>
      <c r="D40" s="529">
        <v>11.499000000000001</v>
      </c>
      <c r="E40" s="529"/>
      <c r="F40" s="431">
        <v>12.276</v>
      </c>
      <c r="G40" s="529">
        <v>23.411000000000001</v>
      </c>
      <c r="H40" s="518"/>
      <c r="I40" s="601"/>
    </row>
    <row r="41" spans="1:9" ht="11.45" customHeight="1" x14ac:dyDescent="0.2">
      <c r="A41" s="380" t="s">
        <v>46</v>
      </c>
      <c r="B41" s="518"/>
      <c r="C41" s="528">
        <v>359.85</v>
      </c>
      <c r="D41" s="529">
        <v>368.20800000000003</v>
      </c>
      <c r="E41" s="529"/>
      <c r="F41" s="431">
        <v>376.11900000000003</v>
      </c>
      <c r="G41" s="529">
        <v>359.85</v>
      </c>
      <c r="H41" s="518"/>
      <c r="I41" s="601"/>
    </row>
    <row r="42" spans="1:9" ht="11.45" customHeight="1" x14ac:dyDescent="0.2">
      <c r="A42" s="380" t="s">
        <v>16</v>
      </c>
      <c r="B42" s="518">
        <v>7</v>
      </c>
      <c r="C42" s="528">
        <v>56246.082000000002</v>
      </c>
      <c r="D42" s="529">
        <v>58723.489000000001</v>
      </c>
      <c r="E42" s="529"/>
      <c r="F42" s="431">
        <v>54848.714</v>
      </c>
      <c r="G42" s="529">
        <v>57379.33</v>
      </c>
      <c r="H42" s="518"/>
      <c r="I42" s="601"/>
    </row>
    <row r="43" spans="1:9" ht="11.45" customHeight="1" x14ac:dyDescent="0.2">
      <c r="A43" s="380" t="s">
        <v>145</v>
      </c>
      <c r="B43" s="518"/>
      <c r="C43" s="528">
        <v>6943.2910000000002</v>
      </c>
      <c r="D43" s="529">
        <v>6515.5339999999997</v>
      </c>
      <c r="E43" s="529"/>
      <c r="F43" s="431">
        <v>6989.1279999999997</v>
      </c>
      <c r="G43" s="529">
        <v>6635.7780000000002</v>
      </c>
      <c r="H43" s="518"/>
      <c r="I43" s="601"/>
    </row>
    <row r="44" spans="1:9" ht="11.45" customHeight="1" x14ac:dyDescent="0.2">
      <c r="A44" s="380" t="s">
        <v>146</v>
      </c>
      <c r="B44" s="518"/>
      <c r="C44" s="528">
        <v>3443.415</v>
      </c>
      <c r="D44" s="529">
        <v>3447.1309999999999</v>
      </c>
      <c r="E44" s="529"/>
      <c r="F44" s="431">
        <v>3308.7620000000002</v>
      </c>
      <c r="G44" s="529">
        <v>3397.8850000000002</v>
      </c>
      <c r="H44" s="518"/>
      <c r="I44" s="601"/>
    </row>
    <row r="45" spans="1:9" ht="11.45" customHeight="1" x14ac:dyDescent="0.2">
      <c r="A45" s="380" t="s">
        <v>15</v>
      </c>
      <c r="B45" s="518"/>
      <c r="C45" s="528">
        <v>6743.634</v>
      </c>
      <c r="D45" s="529">
        <v>6929.6580000000004</v>
      </c>
      <c r="E45" s="529"/>
      <c r="F45" s="529">
        <v>5997.3370000000004</v>
      </c>
      <c r="G45" s="529">
        <v>6473.2290000000003</v>
      </c>
      <c r="H45" s="518"/>
      <c r="I45" s="601"/>
    </row>
    <row r="46" spans="1:9" ht="11.45" customHeight="1" x14ac:dyDescent="0.2">
      <c r="A46" s="380" t="s">
        <v>17</v>
      </c>
      <c r="B46" s="518"/>
      <c r="C46" s="528">
        <v>6232.1810000000405</v>
      </c>
      <c r="D46" s="529">
        <v>6362.0679999999993</v>
      </c>
      <c r="E46" s="529"/>
      <c r="F46" s="431">
        <v>5768.502999999997</v>
      </c>
      <c r="G46" s="529">
        <v>6015.8810000000667</v>
      </c>
      <c r="H46" s="518"/>
      <c r="I46" s="601"/>
    </row>
    <row r="47" spans="1:9" ht="11.45" customHeight="1" x14ac:dyDescent="0.2">
      <c r="A47" s="524" t="s">
        <v>18</v>
      </c>
      <c r="B47" s="518"/>
      <c r="C47" s="533">
        <v>79991.753000000041</v>
      </c>
      <c r="D47" s="534">
        <v>82357.587</v>
      </c>
      <c r="E47" s="534"/>
      <c r="F47" s="429">
        <v>77300.838999999993</v>
      </c>
      <c r="G47" s="534">
        <v>80285.364000000074</v>
      </c>
      <c r="H47" s="518"/>
      <c r="I47" s="601"/>
    </row>
    <row r="48" spans="1:9" ht="3" customHeight="1" x14ac:dyDescent="0.2">
      <c r="A48" s="380"/>
      <c r="B48" s="518"/>
      <c r="C48" s="528"/>
      <c r="D48" s="529"/>
      <c r="E48" s="529"/>
      <c r="F48" s="431"/>
      <c r="G48" s="529"/>
      <c r="H48" s="518"/>
      <c r="I48" s="601"/>
    </row>
    <row r="49" spans="1:13" ht="11.45" customHeight="1" x14ac:dyDescent="0.2">
      <c r="A49" s="536" t="s">
        <v>19</v>
      </c>
      <c r="B49" s="518"/>
      <c r="C49" s="537">
        <v>102409.512</v>
      </c>
      <c r="D49" s="538">
        <v>102366.875</v>
      </c>
      <c r="E49" s="538"/>
      <c r="F49" s="434">
        <v>105592.96800000004</v>
      </c>
      <c r="G49" s="538">
        <v>103235.523</v>
      </c>
      <c r="H49" s="518"/>
      <c r="I49" s="601"/>
    </row>
    <row r="50" spans="1:13" ht="3" customHeight="1" x14ac:dyDescent="0.2">
      <c r="A50" s="380"/>
      <c r="B50" s="518"/>
      <c r="C50" s="528"/>
      <c r="D50" s="529"/>
      <c r="E50" s="529"/>
      <c r="F50" s="431"/>
      <c r="G50" s="529"/>
      <c r="H50" s="518"/>
    </row>
    <row r="51" spans="1:13" ht="11.45" customHeight="1" x14ac:dyDescent="0.2">
      <c r="A51" s="524" t="s">
        <v>64</v>
      </c>
      <c r="B51" s="518"/>
      <c r="C51" s="528"/>
      <c r="D51" s="529"/>
      <c r="E51" s="529"/>
      <c r="F51" s="431"/>
      <c r="G51" s="529"/>
      <c r="H51" s="518"/>
    </row>
    <row r="52" spans="1:13" ht="11.45" customHeight="1" x14ac:dyDescent="0.2">
      <c r="A52" s="380" t="s">
        <v>147</v>
      </c>
      <c r="B52" s="518"/>
      <c r="C52" s="528">
        <v>0</v>
      </c>
      <c r="D52" s="529">
        <v>0</v>
      </c>
      <c r="E52" s="529"/>
      <c r="F52" s="431">
        <v>0</v>
      </c>
      <c r="G52" s="529">
        <v>0</v>
      </c>
      <c r="H52" s="518"/>
    </row>
    <row r="53" spans="1:13" ht="13.5" x14ac:dyDescent="0.2">
      <c r="A53" s="380" t="s">
        <v>751</v>
      </c>
      <c r="B53" s="518"/>
      <c r="C53" s="528">
        <v>26379.745999999999</v>
      </c>
      <c r="D53" s="529">
        <v>23295.789000000001</v>
      </c>
      <c r="E53" s="529"/>
      <c r="F53" s="431">
        <v>27096.6</v>
      </c>
      <c r="G53" s="529">
        <v>26321.612000000001</v>
      </c>
      <c r="J53" s="531"/>
      <c r="K53" s="380"/>
      <c r="L53" s="380"/>
      <c r="M53" s="380"/>
    </row>
    <row r="54" spans="1:13" ht="13.5" x14ac:dyDescent="0.2">
      <c r="A54" s="380" t="s">
        <v>752</v>
      </c>
      <c r="B54" s="518"/>
      <c r="C54" s="528">
        <v>76029.766000000003</v>
      </c>
      <c r="D54" s="529">
        <v>79071.085999999996</v>
      </c>
      <c r="E54" s="529"/>
      <c r="F54" s="431">
        <v>78496.368000000002</v>
      </c>
      <c r="G54" s="529">
        <v>76913.910999999993</v>
      </c>
      <c r="J54" s="531"/>
      <c r="K54" s="380"/>
      <c r="L54" s="380"/>
      <c r="M54" s="380"/>
    </row>
    <row r="55" spans="1:13" ht="11.45" customHeight="1" x14ac:dyDescent="0.2">
      <c r="A55" s="536" t="s">
        <v>47</v>
      </c>
      <c r="B55" s="518">
        <v>4</v>
      </c>
      <c r="C55" s="537">
        <v>102409.512</v>
      </c>
      <c r="D55" s="538">
        <v>102366.875</v>
      </c>
      <c r="E55" s="538"/>
      <c r="F55" s="434">
        <v>105592.96799999999</v>
      </c>
      <c r="G55" s="538">
        <v>103235.523</v>
      </c>
      <c r="H55" s="518"/>
    </row>
    <row r="56" spans="1:13" ht="3" customHeight="1" x14ac:dyDescent="0.2">
      <c r="A56" s="380"/>
      <c r="B56" s="518"/>
      <c r="C56" s="528"/>
      <c r="D56" s="529"/>
      <c r="E56" s="529"/>
      <c r="F56" s="431"/>
      <c r="G56" s="529"/>
      <c r="H56" s="518"/>
    </row>
    <row r="57" spans="1:13" ht="11.45" customHeight="1" x14ac:dyDescent="0.2">
      <c r="A57" s="582" t="s">
        <v>148</v>
      </c>
      <c r="B57" s="559"/>
      <c r="C57" s="580"/>
      <c r="D57" s="578"/>
      <c r="E57" s="578"/>
      <c r="F57" s="579"/>
      <c r="G57" s="578"/>
      <c r="H57" s="518"/>
    </row>
    <row r="58" spans="1:13" ht="3" customHeight="1" x14ac:dyDescent="0.2">
      <c r="A58" s="380"/>
      <c r="B58" s="518"/>
      <c r="C58" s="528"/>
      <c r="D58" s="529"/>
      <c r="E58" s="529"/>
      <c r="F58" s="431"/>
      <c r="G58" s="529"/>
      <c r="H58" s="518"/>
    </row>
    <row r="59" spans="1:13" ht="11.45" customHeight="1" x14ac:dyDescent="0.2">
      <c r="A59" s="524" t="s">
        <v>149</v>
      </c>
      <c r="B59" s="518"/>
      <c r="C59" s="533">
        <v>-51968.842000000041</v>
      </c>
      <c r="D59" s="534">
        <v>-53512.94</v>
      </c>
      <c r="E59" s="534"/>
      <c r="F59" s="429">
        <v>-49354.529999999984</v>
      </c>
      <c r="G59" s="534">
        <v>-50284.83700000008</v>
      </c>
      <c r="H59" s="518"/>
    </row>
    <row r="60" spans="1:13" ht="11.45" customHeight="1" x14ac:dyDescent="0.2">
      <c r="A60" s="524" t="s">
        <v>150</v>
      </c>
      <c r="B60" s="518"/>
      <c r="C60" s="533">
        <v>53634.05400000004</v>
      </c>
      <c r="D60" s="534">
        <v>55459.778000000006</v>
      </c>
      <c r="E60" s="534"/>
      <c r="F60" s="429">
        <v>51141.008999999984</v>
      </c>
      <c r="G60" s="534">
        <v>52139.115000000078</v>
      </c>
      <c r="H60" s="518"/>
    </row>
    <row r="61" spans="1:13" ht="3" customHeight="1" x14ac:dyDescent="0.2">
      <c r="A61" s="380"/>
      <c r="B61" s="518"/>
      <c r="C61" s="528"/>
      <c r="D61" s="529"/>
      <c r="E61" s="529"/>
      <c r="F61" s="431"/>
      <c r="G61" s="529"/>
      <c r="H61" s="518"/>
    </row>
    <row r="62" spans="1:13" ht="11.45" customHeight="1" x14ac:dyDescent="0.2">
      <c r="A62" s="524" t="s">
        <v>5</v>
      </c>
      <c r="B62" s="518"/>
      <c r="C62" s="528"/>
      <c r="D62" s="529"/>
      <c r="E62" s="529"/>
      <c r="F62" s="431"/>
      <c r="G62" s="529"/>
      <c r="H62" s="518"/>
    </row>
    <row r="63" spans="1:13" ht="11.45" customHeight="1" x14ac:dyDescent="0.2">
      <c r="A63" s="380" t="s">
        <v>151</v>
      </c>
      <c r="B63" s="518"/>
      <c r="C63" s="528">
        <v>56629.232000000004</v>
      </c>
      <c r="D63" s="529">
        <v>59103.196000000004</v>
      </c>
      <c r="E63" s="529"/>
      <c r="F63" s="431">
        <v>55237.108999999997</v>
      </c>
      <c r="G63" s="529">
        <v>57762.591</v>
      </c>
      <c r="H63" s="518"/>
    </row>
    <row r="64" spans="1:13" ht="11.45" customHeight="1" x14ac:dyDescent="0.2">
      <c r="A64" s="524" t="s">
        <v>207</v>
      </c>
      <c r="B64" s="518"/>
      <c r="C64" s="528">
        <v>21195.052</v>
      </c>
      <c r="D64" s="529">
        <v>21900.474000000002</v>
      </c>
      <c r="E64" s="529"/>
      <c r="F64" s="529">
        <v>21454.997000000003</v>
      </c>
      <c r="G64" s="529">
        <v>23156.971999999998</v>
      </c>
      <c r="H64" s="518"/>
    </row>
    <row r="65" spans="1:9" ht="11.45" customHeight="1" x14ac:dyDescent="0.2">
      <c r="A65" s="524" t="s">
        <v>208</v>
      </c>
      <c r="B65" s="518"/>
      <c r="C65" s="528">
        <v>0</v>
      </c>
      <c r="D65" s="529">
        <v>0</v>
      </c>
      <c r="E65" s="529"/>
      <c r="F65" s="529">
        <v>0</v>
      </c>
      <c r="G65" s="529">
        <v>0</v>
      </c>
      <c r="H65" s="518"/>
    </row>
    <row r="66" spans="1:9" ht="11.45" customHeight="1" x14ac:dyDescent="0.2">
      <c r="A66" s="524" t="s">
        <v>5</v>
      </c>
      <c r="B66" s="518"/>
      <c r="C66" s="533">
        <v>35434.180000000008</v>
      </c>
      <c r="D66" s="534">
        <v>37202.722000000002</v>
      </c>
      <c r="E66" s="534"/>
      <c r="F66" s="534">
        <v>33782.111999999994</v>
      </c>
      <c r="G66" s="534">
        <v>34605.619000000006</v>
      </c>
      <c r="H66" s="518"/>
      <c r="I66" s="529"/>
    </row>
    <row r="67" spans="1:9" x14ac:dyDescent="0.2">
      <c r="B67" s="518"/>
      <c r="C67" s="599"/>
      <c r="D67" s="600"/>
      <c r="E67" s="599"/>
      <c r="F67" s="599"/>
      <c r="G67" s="599"/>
      <c r="H67" s="518"/>
    </row>
    <row r="68" spans="1:9" x14ac:dyDescent="0.2">
      <c r="A68" s="498" t="s">
        <v>733</v>
      </c>
      <c r="B68" s="14"/>
      <c r="C68" s="47"/>
      <c r="D68" s="48"/>
      <c r="E68" s="47"/>
      <c r="F68" s="47"/>
      <c r="G68" s="47"/>
      <c r="H68" s="14"/>
    </row>
    <row r="69" spans="1:9" x14ac:dyDescent="0.2">
      <c r="A69" s="498" t="s">
        <v>768</v>
      </c>
      <c r="B69" s="14"/>
      <c r="C69" s="47"/>
      <c r="D69" s="48"/>
      <c r="E69" s="47"/>
      <c r="F69" s="47"/>
      <c r="G69" s="47"/>
      <c r="H69" s="14"/>
    </row>
    <row r="70" spans="1:9" x14ac:dyDescent="0.2">
      <c r="A70" s="507" t="s">
        <v>854</v>
      </c>
      <c r="B70" s="14"/>
      <c r="C70" s="47"/>
      <c r="D70" s="48"/>
      <c r="E70" s="47"/>
      <c r="F70" s="47"/>
      <c r="G70" s="47"/>
      <c r="H70" s="14"/>
    </row>
    <row r="71" spans="1:9" x14ac:dyDescent="0.2">
      <c r="A71" s="507" t="s">
        <v>852</v>
      </c>
      <c r="B71" s="14"/>
      <c r="C71" s="47"/>
      <c r="D71" s="48"/>
      <c r="E71" s="47"/>
      <c r="F71" s="47"/>
      <c r="G71" s="47"/>
      <c r="H71" s="14"/>
    </row>
    <row r="72" spans="1:9" x14ac:dyDescent="0.2">
      <c r="A72" s="292" t="s">
        <v>545</v>
      </c>
      <c r="B72" s="297"/>
      <c r="C72" s="298"/>
      <c r="D72" s="299"/>
      <c r="E72" s="298"/>
      <c r="F72" s="298"/>
      <c r="G72" s="298"/>
      <c r="H72" s="14"/>
    </row>
    <row r="73" spans="1:9" x14ac:dyDescent="0.2">
      <c r="B73" s="518"/>
      <c r="C73" s="599"/>
      <c r="D73" s="600"/>
      <c r="E73" s="599"/>
      <c r="F73" s="599"/>
      <c r="G73" s="599"/>
      <c r="H73" s="518"/>
    </row>
    <row r="74" spans="1:9" x14ac:dyDescent="0.2">
      <c r="B74" s="518"/>
      <c r="C74" s="599"/>
      <c r="D74" s="600"/>
      <c r="E74" s="599"/>
      <c r="F74" s="599"/>
      <c r="G74" s="599"/>
      <c r="H74" s="518"/>
    </row>
    <row r="75" spans="1:9" x14ac:dyDescent="0.2">
      <c r="B75" s="518"/>
      <c r="C75" s="599"/>
      <c r="D75" s="600"/>
      <c r="E75" s="599"/>
      <c r="F75" s="599"/>
      <c r="G75" s="599"/>
      <c r="H75" s="518"/>
    </row>
    <row r="76" spans="1:9" x14ac:dyDescent="0.2">
      <c r="B76" s="518"/>
      <c r="C76" s="599"/>
      <c r="D76" s="600"/>
      <c r="E76" s="599"/>
      <c r="F76" s="599"/>
      <c r="G76" s="599"/>
      <c r="H76" s="518"/>
    </row>
    <row r="77" spans="1:9" x14ac:dyDescent="0.2">
      <c r="B77" s="518"/>
      <c r="C77" s="599"/>
      <c r="D77" s="600"/>
      <c r="E77" s="599"/>
      <c r="F77" s="599"/>
      <c r="G77" s="599"/>
      <c r="H77" s="518"/>
    </row>
    <row r="78" spans="1:9" x14ac:dyDescent="0.2">
      <c r="B78" s="518"/>
      <c r="C78" s="599"/>
      <c r="D78" s="600"/>
      <c r="E78" s="599"/>
      <c r="F78" s="599"/>
      <c r="G78" s="599"/>
      <c r="H78" s="518"/>
    </row>
    <row r="79" spans="1:9" x14ac:dyDescent="0.2">
      <c r="B79" s="518"/>
      <c r="C79" s="599"/>
      <c r="D79" s="600"/>
      <c r="E79" s="599"/>
      <c r="F79" s="599"/>
      <c r="G79" s="599"/>
      <c r="H79" s="518"/>
    </row>
    <row r="80" spans="1:9" x14ac:dyDescent="0.2">
      <c r="B80" s="518"/>
      <c r="C80" s="599"/>
      <c r="D80" s="600"/>
      <c r="E80" s="599"/>
      <c r="F80" s="599"/>
      <c r="G80" s="599"/>
      <c r="H80" s="518"/>
    </row>
    <row r="81" spans="2:8" x14ac:dyDescent="0.2">
      <c r="B81" s="518"/>
      <c r="C81" s="599"/>
      <c r="D81" s="600"/>
      <c r="E81" s="599"/>
      <c r="F81" s="599"/>
      <c r="G81" s="599"/>
      <c r="H81" s="518"/>
    </row>
    <row r="82" spans="2:8" x14ac:dyDescent="0.2">
      <c r="B82" s="518"/>
      <c r="C82" s="599"/>
      <c r="D82" s="600"/>
      <c r="E82" s="599"/>
      <c r="F82" s="599"/>
      <c r="G82" s="599"/>
      <c r="H82" s="518"/>
    </row>
    <row r="83" spans="2:8" x14ac:dyDescent="0.2">
      <c r="B83" s="518"/>
      <c r="C83" s="599"/>
      <c r="D83" s="600"/>
      <c r="E83" s="599"/>
      <c r="F83" s="599"/>
      <c r="G83" s="599"/>
      <c r="H83" s="518"/>
    </row>
    <row r="84" spans="2:8" x14ac:dyDescent="0.2">
      <c r="B84" s="518"/>
      <c r="C84" s="599"/>
      <c r="D84" s="600"/>
      <c r="E84" s="599"/>
      <c r="F84" s="599"/>
      <c r="G84" s="599"/>
      <c r="H84" s="518"/>
    </row>
    <row r="85" spans="2:8" x14ac:dyDescent="0.2">
      <c r="B85" s="518"/>
      <c r="C85" s="599"/>
      <c r="D85" s="600"/>
      <c r="E85" s="599"/>
      <c r="F85" s="599"/>
      <c r="G85" s="599"/>
      <c r="H85" s="518"/>
    </row>
    <row r="86" spans="2:8" x14ac:dyDescent="0.2">
      <c r="B86" s="518"/>
      <c r="C86" s="518"/>
      <c r="D86" s="526"/>
      <c r="E86" s="518"/>
      <c r="F86" s="518"/>
      <c r="G86" s="518"/>
      <c r="H86" s="518"/>
    </row>
    <row r="87" spans="2:8" x14ac:dyDescent="0.2">
      <c r="B87" s="518"/>
      <c r="C87" s="518"/>
      <c r="D87" s="526"/>
      <c r="E87" s="518"/>
      <c r="F87" s="518"/>
      <c r="G87" s="518"/>
      <c r="H87" s="518"/>
    </row>
    <row r="88" spans="2:8" x14ac:dyDescent="0.2">
      <c r="B88" s="518"/>
      <c r="C88" s="518"/>
      <c r="D88" s="526"/>
      <c r="E88" s="518"/>
      <c r="F88" s="518"/>
      <c r="G88" s="518"/>
      <c r="H88" s="518"/>
    </row>
    <row r="89" spans="2:8" x14ac:dyDescent="0.2">
      <c r="B89" s="518"/>
      <c r="C89" s="518"/>
      <c r="D89" s="526"/>
      <c r="E89" s="518"/>
      <c r="F89" s="518"/>
      <c r="G89" s="518"/>
      <c r="H89" s="518"/>
    </row>
    <row r="90" spans="2:8" x14ac:dyDescent="0.2">
      <c r="B90" s="518"/>
      <c r="C90" s="518"/>
      <c r="D90" s="526"/>
      <c r="E90" s="518"/>
      <c r="F90" s="518"/>
      <c r="G90" s="518"/>
      <c r="H90" s="518"/>
    </row>
    <row r="91" spans="2:8" x14ac:dyDescent="0.2">
      <c r="B91" s="518"/>
      <c r="C91" s="518"/>
      <c r="D91" s="526"/>
      <c r="E91" s="518"/>
      <c r="F91" s="518"/>
      <c r="G91" s="518"/>
      <c r="H91" s="518"/>
    </row>
    <row r="92" spans="2:8" x14ac:dyDescent="0.2">
      <c r="B92" s="518"/>
      <c r="C92" s="518"/>
      <c r="D92" s="526"/>
      <c r="E92" s="518"/>
      <c r="F92" s="518"/>
      <c r="G92" s="518"/>
      <c r="H92" s="518"/>
    </row>
    <row r="93" spans="2:8" x14ac:dyDescent="0.2">
      <c r="B93" s="518"/>
      <c r="C93" s="518"/>
      <c r="D93" s="526"/>
      <c r="E93" s="518"/>
      <c r="F93" s="518"/>
      <c r="G93" s="518"/>
      <c r="H93" s="518"/>
    </row>
    <row r="94" spans="2:8" x14ac:dyDescent="0.2">
      <c r="B94" s="518"/>
      <c r="C94" s="518"/>
      <c r="D94" s="526"/>
      <c r="E94" s="518"/>
      <c r="F94" s="518"/>
      <c r="G94" s="518"/>
      <c r="H94" s="518"/>
    </row>
    <row r="95" spans="2:8" x14ac:dyDescent="0.2">
      <c r="B95" s="518"/>
      <c r="C95" s="518"/>
      <c r="D95" s="526"/>
      <c r="E95" s="518"/>
      <c r="F95" s="518"/>
      <c r="G95" s="518"/>
      <c r="H95" s="518"/>
    </row>
    <row r="96" spans="2:8" x14ac:dyDescent="0.2">
      <c r="B96" s="518"/>
      <c r="C96" s="518"/>
      <c r="D96" s="526"/>
      <c r="E96" s="518"/>
      <c r="F96" s="518"/>
      <c r="G96" s="518"/>
      <c r="H96" s="518"/>
    </row>
    <row r="97" spans="2:8" x14ac:dyDescent="0.2">
      <c r="B97" s="518"/>
      <c r="C97" s="518"/>
      <c r="D97" s="526"/>
      <c r="E97" s="518"/>
      <c r="F97" s="518"/>
      <c r="G97" s="518"/>
      <c r="H97" s="518"/>
    </row>
    <row r="98" spans="2:8" x14ac:dyDescent="0.2">
      <c r="B98" s="518"/>
      <c r="C98" s="518"/>
      <c r="D98" s="526"/>
      <c r="E98" s="518"/>
      <c r="F98" s="518"/>
      <c r="G98" s="518"/>
      <c r="H98" s="518"/>
    </row>
    <row r="99" spans="2:8" x14ac:dyDescent="0.2">
      <c r="B99" s="518"/>
      <c r="C99" s="518"/>
      <c r="D99" s="526"/>
      <c r="E99" s="518"/>
      <c r="F99" s="518"/>
      <c r="G99" s="518"/>
      <c r="H99" s="518"/>
    </row>
    <row r="100" spans="2:8" x14ac:dyDescent="0.2">
      <c r="B100" s="518"/>
      <c r="C100" s="518"/>
      <c r="D100" s="526"/>
      <c r="E100" s="518"/>
      <c r="F100" s="518"/>
      <c r="G100" s="518"/>
      <c r="H100" s="518"/>
    </row>
    <row r="101" spans="2:8" x14ac:dyDescent="0.2">
      <c r="B101" s="518"/>
      <c r="C101" s="518"/>
      <c r="D101" s="526"/>
      <c r="E101" s="518"/>
      <c r="F101" s="518"/>
      <c r="G101" s="518"/>
      <c r="H101" s="518"/>
    </row>
    <row r="102" spans="2:8" x14ac:dyDescent="0.2">
      <c r="B102" s="518"/>
      <c r="C102" s="518"/>
      <c r="D102" s="526"/>
      <c r="E102" s="518"/>
      <c r="F102" s="518"/>
      <c r="G102" s="518"/>
      <c r="H102" s="518"/>
    </row>
    <row r="103" spans="2:8" x14ac:dyDescent="0.2">
      <c r="B103" s="518"/>
      <c r="C103" s="518"/>
      <c r="D103" s="526"/>
      <c r="E103" s="518"/>
      <c r="F103" s="518"/>
      <c r="G103" s="518"/>
      <c r="H103" s="518"/>
    </row>
    <row r="104" spans="2:8" x14ac:dyDescent="0.2">
      <c r="B104" s="518"/>
      <c r="C104" s="518"/>
      <c r="D104" s="526"/>
      <c r="E104" s="518"/>
      <c r="F104" s="518"/>
      <c r="G104" s="518"/>
      <c r="H104" s="518"/>
    </row>
    <row r="105" spans="2:8" x14ac:dyDescent="0.2">
      <c r="B105" s="518"/>
      <c r="C105" s="518"/>
      <c r="D105" s="526"/>
      <c r="E105" s="518"/>
      <c r="F105" s="518"/>
      <c r="G105" s="518"/>
      <c r="H105" s="518"/>
    </row>
    <row r="106" spans="2:8" x14ac:dyDescent="0.2">
      <c r="B106" s="518"/>
      <c r="C106" s="518"/>
      <c r="D106" s="526"/>
      <c r="E106" s="518"/>
      <c r="F106" s="518"/>
      <c r="G106" s="518"/>
      <c r="H106" s="518"/>
    </row>
    <row r="107" spans="2:8" x14ac:dyDescent="0.2">
      <c r="B107" s="518"/>
      <c r="C107" s="518"/>
      <c r="D107" s="526"/>
      <c r="E107" s="518"/>
      <c r="F107" s="518"/>
      <c r="G107" s="518"/>
      <c r="H107" s="518"/>
    </row>
    <row r="108" spans="2:8" x14ac:dyDescent="0.2">
      <c r="B108" s="518"/>
      <c r="C108" s="518"/>
      <c r="D108" s="526"/>
      <c r="E108" s="518"/>
      <c r="F108" s="518"/>
      <c r="G108" s="518"/>
      <c r="H108" s="518"/>
    </row>
    <row r="109" spans="2:8" x14ac:dyDescent="0.2">
      <c r="B109" s="518"/>
      <c r="C109" s="518"/>
      <c r="D109" s="526"/>
      <c r="E109" s="518"/>
      <c r="F109" s="518"/>
      <c r="G109" s="518"/>
      <c r="H109" s="518"/>
    </row>
    <row r="110" spans="2:8" x14ac:dyDescent="0.2">
      <c r="B110" s="518"/>
      <c r="C110" s="518"/>
      <c r="D110" s="526"/>
      <c r="E110" s="518"/>
      <c r="F110" s="518"/>
      <c r="G110" s="518"/>
      <c r="H110" s="518"/>
    </row>
    <row r="111" spans="2:8" x14ac:dyDescent="0.2">
      <c r="B111" s="518"/>
      <c r="C111" s="518"/>
      <c r="D111" s="526"/>
      <c r="E111" s="518"/>
      <c r="F111" s="518"/>
      <c r="G111" s="518"/>
      <c r="H111" s="518"/>
    </row>
    <row r="112" spans="2:8" x14ac:dyDescent="0.2">
      <c r="B112" s="518"/>
      <c r="C112" s="518"/>
      <c r="D112" s="526"/>
      <c r="E112" s="518"/>
      <c r="F112" s="518"/>
      <c r="G112" s="518"/>
      <c r="H112" s="518"/>
    </row>
    <row r="113" spans="2:8" x14ac:dyDescent="0.2">
      <c r="B113" s="518"/>
      <c r="C113" s="518"/>
      <c r="D113" s="526"/>
      <c r="E113" s="518"/>
      <c r="F113" s="518"/>
      <c r="G113" s="518"/>
      <c r="H113" s="518"/>
    </row>
    <row r="114" spans="2:8" x14ac:dyDescent="0.2">
      <c r="B114" s="518"/>
      <c r="C114" s="518"/>
      <c r="D114" s="526"/>
      <c r="E114" s="518"/>
      <c r="F114" s="518"/>
      <c r="G114" s="518"/>
      <c r="H114" s="518"/>
    </row>
    <row r="115" spans="2:8" x14ac:dyDescent="0.2">
      <c r="B115" s="518"/>
      <c r="C115" s="518"/>
      <c r="D115" s="526"/>
      <c r="E115" s="518"/>
      <c r="F115" s="518"/>
      <c r="G115" s="518"/>
      <c r="H115" s="518"/>
    </row>
    <row r="116" spans="2:8" x14ac:dyDescent="0.2">
      <c r="B116" s="518"/>
      <c r="C116" s="518"/>
      <c r="D116" s="526"/>
      <c r="E116" s="518"/>
      <c r="F116" s="518"/>
      <c r="G116" s="518"/>
      <c r="H116" s="518"/>
    </row>
    <row r="117" spans="2:8" x14ac:dyDescent="0.2">
      <c r="B117" s="518"/>
      <c r="C117" s="518"/>
      <c r="D117" s="526"/>
      <c r="E117" s="518"/>
      <c r="F117" s="518"/>
      <c r="G117" s="518"/>
      <c r="H117" s="518"/>
    </row>
    <row r="118" spans="2:8" x14ac:dyDescent="0.2">
      <c r="B118" s="518"/>
      <c r="C118" s="518"/>
      <c r="D118" s="526"/>
      <c r="E118" s="518"/>
      <c r="F118" s="518"/>
      <c r="G118" s="518"/>
      <c r="H118" s="518"/>
    </row>
    <row r="119" spans="2:8" x14ac:dyDescent="0.2">
      <c r="B119" s="518"/>
      <c r="C119" s="518"/>
      <c r="D119" s="526"/>
      <c r="E119" s="518"/>
      <c r="F119" s="518"/>
      <c r="G119" s="518"/>
      <c r="H119" s="518"/>
    </row>
    <row r="120" spans="2:8" x14ac:dyDescent="0.2">
      <c r="B120" s="518"/>
      <c r="C120" s="518"/>
      <c r="D120" s="526"/>
      <c r="E120" s="518"/>
      <c r="F120" s="518"/>
      <c r="G120" s="518"/>
      <c r="H120" s="518"/>
    </row>
    <row r="121" spans="2:8" x14ac:dyDescent="0.2">
      <c r="B121" s="518"/>
      <c r="C121" s="518"/>
      <c r="D121" s="526"/>
      <c r="E121" s="518"/>
      <c r="F121" s="518"/>
      <c r="G121" s="518"/>
      <c r="H121" s="518"/>
    </row>
    <row r="122" spans="2:8" x14ac:dyDescent="0.2">
      <c r="B122" s="518"/>
      <c r="C122" s="518"/>
      <c r="D122" s="526"/>
      <c r="E122" s="518"/>
      <c r="F122" s="518"/>
      <c r="G122" s="518"/>
      <c r="H122" s="518"/>
    </row>
    <row r="123" spans="2:8" x14ac:dyDescent="0.2">
      <c r="B123" s="518"/>
      <c r="C123" s="518"/>
      <c r="D123" s="526"/>
      <c r="E123" s="518"/>
      <c r="F123" s="518"/>
      <c r="G123" s="518"/>
      <c r="H123" s="518"/>
    </row>
    <row r="124" spans="2:8" x14ac:dyDescent="0.2">
      <c r="B124" s="518"/>
      <c r="C124" s="518"/>
      <c r="D124" s="526"/>
      <c r="E124" s="518"/>
      <c r="F124" s="518"/>
      <c r="G124" s="518"/>
      <c r="H124" s="518"/>
    </row>
    <row r="125" spans="2:8" x14ac:dyDescent="0.2">
      <c r="B125" s="518"/>
      <c r="C125" s="518"/>
      <c r="D125" s="526"/>
      <c r="E125" s="518"/>
      <c r="F125" s="518"/>
      <c r="G125" s="518"/>
      <c r="H125" s="518"/>
    </row>
    <row r="126" spans="2:8" x14ac:dyDescent="0.2">
      <c r="B126" s="518"/>
      <c r="C126" s="518"/>
      <c r="D126" s="526"/>
      <c r="E126" s="518"/>
      <c r="F126" s="518"/>
      <c r="G126" s="518"/>
      <c r="H126" s="518"/>
    </row>
    <row r="127" spans="2:8" x14ac:dyDescent="0.2">
      <c r="B127" s="518"/>
      <c r="C127" s="518"/>
      <c r="D127" s="526"/>
      <c r="E127" s="518"/>
      <c r="F127" s="518"/>
      <c r="G127" s="518"/>
      <c r="H127" s="518"/>
    </row>
    <row r="128" spans="2:8" x14ac:dyDescent="0.2">
      <c r="B128" s="518"/>
      <c r="C128" s="518"/>
      <c r="D128" s="526"/>
      <c r="E128" s="518"/>
      <c r="F128" s="518"/>
      <c r="G128" s="518"/>
      <c r="H128" s="518"/>
    </row>
    <row r="129" spans="2:8" x14ac:dyDescent="0.2">
      <c r="B129" s="518"/>
      <c r="C129" s="518"/>
      <c r="D129" s="526"/>
      <c r="E129" s="518"/>
      <c r="F129" s="518"/>
      <c r="G129" s="518"/>
      <c r="H129" s="518"/>
    </row>
    <row r="130" spans="2:8" x14ac:dyDescent="0.2">
      <c r="B130" s="518"/>
      <c r="C130" s="518"/>
      <c r="D130" s="526"/>
      <c r="E130" s="518"/>
      <c r="F130" s="518"/>
      <c r="G130" s="518"/>
      <c r="H130" s="518"/>
    </row>
    <row r="131" spans="2:8" x14ac:dyDescent="0.2">
      <c r="B131" s="518"/>
      <c r="C131" s="518"/>
      <c r="D131" s="526"/>
      <c r="E131" s="518"/>
      <c r="F131" s="518"/>
      <c r="G131" s="518"/>
      <c r="H131" s="518"/>
    </row>
    <row r="132" spans="2:8" x14ac:dyDescent="0.2">
      <c r="B132" s="518"/>
      <c r="C132" s="518"/>
      <c r="D132" s="526"/>
      <c r="E132" s="518"/>
      <c r="F132" s="518"/>
      <c r="G132" s="518"/>
      <c r="H132" s="518"/>
    </row>
  </sheetData>
  <mergeCells count="5">
    <mergeCell ref="A9:A11"/>
    <mergeCell ref="E9:E11"/>
    <mergeCell ref="A4:G4"/>
    <mergeCell ref="A5:G5"/>
    <mergeCell ref="C7:G7"/>
  </mergeCells>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pageSetUpPr fitToPage="1"/>
  </sheetPr>
  <dimension ref="A1:E35"/>
  <sheetViews>
    <sheetView showGridLines="0" zoomScaleNormal="100" workbookViewId="0"/>
  </sheetViews>
  <sheetFormatPr defaultColWidth="9.140625" defaultRowHeight="12.75" x14ac:dyDescent="0.2"/>
  <cols>
    <col min="1" max="1" width="60.7109375" style="510" customWidth="1"/>
    <col min="2" max="3" width="10.7109375" style="510" customWidth="1"/>
    <col min="4" max="4" width="8.7109375" style="510" customWidth="1"/>
    <col min="5" max="16384" width="9.140625" style="510"/>
  </cols>
  <sheetData>
    <row r="1" spans="1:5" x14ac:dyDescent="0.2">
      <c r="A1" s="102" t="s">
        <v>525</v>
      </c>
    </row>
    <row r="3" spans="1:5" x14ac:dyDescent="0.2">
      <c r="A3" s="577"/>
    </row>
    <row r="4" spans="1:5" ht="15.75" x14ac:dyDescent="0.25">
      <c r="A4" s="720" t="s">
        <v>465</v>
      </c>
      <c r="B4" s="720"/>
      <c r="C4" s="720"/>
      <c r="D4" s="576"/>
      <c r="E4" s="576"/>
    </row>
    <row r="5" spans="1:5" x14ac:dyDescent="0.2">
      <c r="A5" s="721" t="s">
        <v>774</v>
      </c>
      <c r="B5" s="721"/>
      <c r="C5" s="721"/>
      <c r="D5" s="721"/>
      <c r="E5" s="573"/>
    </row>
    <row r="6" spans="1:5" ht="3" customHeight="1" x14ac:dyDescent="0.2">
      <c r="A6" s="351"/>
      <c r="B6" s="573"/>
      <c r="C6" s="573"/>
      <c r="D6" s="573"/>
      <c r="E6" s="573"/>
    </row>
    <row r="7" spans="1:5" ht="33.75" x14ac:dyDescent="0.2">
      <c r="A7" s="123"/>
      <c r="B7" s="153" t="s">
        <v>474</v>
      </c>
      <c r="C7" s="153" t="s">
        <v>475</v>
      </c>
      <c r="D7" s="153" t="s">
        <v>484</v>
      </c>
    </row>
    <row r="8" spans="1:5" x14ac:dyDescent="0.2">
      <c r="A8" s="120"/>
      <c r="B8" s="154" t="s">
        <v>0</v>
      </c>
      <c r="C8" s="154" t="s">
        <v>0</v>
      </c>
      <c r="D8" s="154" t="s">
        <v>0</v>
      </c>
    </row>
    <row r="9" spans="1:5" ht="3.2" customHeight="1" x14ac:dyDescent="0.2">
      <c r="A9" s="120"/>
      <c r="B9" s="122"/>
      <c r="C9" s="122"/>
      <c r="D9" s="122"/>
    </row>
    <row r="10" spans="1:5" x14ac:dyDescent="0.2">
      <c r="A10" s="172" t="s">
        <v>773</v>
      </c>
      <c r="B10" s="171">
        <v>76913.910999999993</v>
      </c>
      <c r="C10" s="171">
        <v>26321.612000000001</v>
      </c>
      <c r="D10" s="171">
        <v>103235.523</v>
      </c>
    </row>
    <row r="11" spans="1:5" x14ac:dyDescent="0.2">
      <c r="A11" s="119" t="s">
        <v>476</v>
      </c>
      <c r="B11" s="367">
        <v>0</v>
      </c>
      <c r="C11" s="367">
        <v>-1295.8999999999919</v>
      </c>
      <c r="D11" s="367">
        <v>-1295.8999999999919</v>
      </c>
    </row>
    <row r="12" spans="1:5" x14ac:dyDescent="0.2">
      <c r="A12" s="119" t="s">
        <v>477</v>
      </c>
      <c r="B12" s="367">
        <v>-835.83900000000347</v>
      </c>
      <c r="C12" s="367">
        <v>1305.7280000000001</v>
      </c>
      <c r="D12" s="367">
        <v>469.8889999999966</v>
      </c>
    </row>
    <row r="13" spans="1:5" x14ac:dyDescent="0.2">
      <c r="A13" s="119" t="s">
        <v>127</v>
      </c>
      <c r="B13" s="367">
        <v>-48.305999999999997</v>
      </c>
      <c r="C13" s="367">
        <v>48.305999999999997</v>
      </c>
      <c r="D13" s="572">
        <v>0</v>
      </c>
    </row>
    <row r="14" spans="1:5" ht="3" customHeight="1" x14ac:dyDescent="0.2">
      <c r="A14" s="119"/>
      <c r="B14" s="367"/>
      <c r="C14" s="367"/>
      <c r="D14" s="367"/>
    </row>
    <row r="15" spans="1:5" x14ac:dyDescent="0.2">
      <c r="A15" s="172" t="s">
        <v>478</v>
      </c>
      <c r="B15" s="371">
        <v>-884.14500000000351</v>
      </c>
      <c r="C15" s="371">
        <v>58.134000000008157</v>
      </c>
      <c r="D15" s="371">
        <v>-826.01099999999531</v>
      </c>
    </row>
    <row r="16" spans="1:5" ht="3" customHeight="1" x14ac:dyDescent="0.2">
      <c r="A16" s="119"/>
      <c r="B16" s="367"/>
      <c r="C16" s="367"/>
      <c r="D16" s="367"/>
    </row>
    <row r="17" spans="1:5" x14ac:dyDescent="0.2">
      <c r="A17" s="121" t="s">
        <v>772</v>
      </c>
      <c r="B17" s="570">
        <v>76029.865999999995</v>
      </c>
      <c r="C17" s="570">
        <v>26379.74600000001</v>
      </c>
      <c r="D17" s="570">
        <v>102409.512</v>
      </c>
    </row>
    <row r="18" spans="1:5" ht="5.25" customHeight="1" x14ac:dyDescent="0.2">
      <c r="A18" s="575"/>
      <c r="B18" s="608"/>
      <c r="C18" s="575"/>
      <c r="D18" s="575"/>
    </row>
    <row r="19" spans="1:5" ht="5.25" customHeight="1" x14ac:dyDescent="0.2"/>
    <row r="20" spans="1:5" x14ac:dyDescent="0.2">
      <c r="A20" s="721" t="s">
        <v>512</v>
      </c>
      <c r="B20" s="721"/>
      <c r="C20" s="721"/>
      <c r="D20" s="721"/>
      <c r="E20" s="573"/>
    </row>
    <row r="21" spans="1:5" ht="3" customHeight="1" x14ac:dyDescent="0.2">
      <c r="A21" s="351"/>
      <c r="B21" s="573"/>
      <c r="C21" s="573"/>
      <c r="D21" s="573"/>
      <c r="E21" s="573"/>
    </row>
    <row r="22" spans="1:5" ht="33.75" x14ac:dyDescent="0.2">
      <c r="A22" s="123"/>
      <c r="B22" s="153" t="s">
        <v>474</v>
      </c>
      <c r="C22" s="153" t="s">
        <v>475</v>
      </c>
      <c r="D22" s="153" t="s">
        <v>484</v>
      </c>
    </row>
    <row r="23" spans="1:5" x14ac:dyDescent="0.2">
      <c r="A23" s="120"/>
      <c r="B23" s="154" t="s">
        <v>0</v>
      </c>
      <c r="C23" s="154" t="s">
        <v>0</v>
      </c>
      <c r="D23" s="154" t="s">
        <v>0</v>
      </c>
    </row>
    <row r="24" spans="1:5" ht="3.2" customHeight="1" x14ac:dyDescent="0.2"/>
    <row r="25" spans="1:5" x14ac:dyDescent="0.2">
      <c r="A25" s="172" t="s">
        <v>514</v>
      </c>
      <c r="B25" s="371">
        <v>78353.553</v>
      </c>
      <c r="C25" s="371">
        <v>27872.903999999999</v>
      </c>
      <c r="D25" s="371">
        <v>106226.45699999999</v>
      </c>
    </row>
    <row r="26" spans="1:5" x14ac:dyDescent="0.2">
      <c r="A26" s="119" t="s">
        <v>476</v>
      </c>
      <c r="B26" s="367">
        <v>0</v>
      </c>
      <c r="C26" s="367">
        <v>-2054.2489999999843</v>
      </c>
      <c r="D26" s="367">
        <v>-2054.2489999999843</v>
      </c>
    </row>
    <row r="27" spans="1:5" x14ac:dyDescent="0.2">
      <c r="A27" s="119" t="s">
        <v>477</v>
      </c>
      <c r="B27" s="367">
        <v>175.94299999998918</v>
      </c>
      <c r="C27" s="367">
        <v>1244.817</v>
      </c>
      <c r="D27" s="367">
        <v>1420.7599999999893</v>
      </c>
    </row>
    <row r="28" spans="1:5" x14ac:dyDescent="0.2">
      <c r="A28" s="119" t="s">
        <v>127</v>
      </c>
      <c r="B28" s="367">
        <v>-33.128</v>
      </c>
      <c r="C28" s="367">
        <v>33.128</v>
      </c>
      <c r="D28" s="367">
        <v>0</v>
      </c>
    </row>
    <row r="29" spans="1:5" ht="3" customHeight="1" x14ac:dyDescent="0.2">
      <c r="A29" s="119"/>
      <c r="B29" s="367"/>
      <c r="C29" s="367"/>
      <c r="D29" s="367"/>
    </row>
    <row r="30" spans="1:5" x14ac:dyDescent="0.2">
      <c r="A30" s="124" t="s">
        <v>478</v>
      </c>
      <c r="B30" s="371">
        <v>142.8149999999892</v>
      </c>
      <c r="C30" s="371">
        <v>-776.30399999998428</v>
      </c>
      <c r="D30" s="371">
        <v>-633.48899999999503</v>
      </c>
    </row>
    <row r="31" spans="1:5" ht="3" customHeight="1" x14ac:dyDescent="0.2">
      <c r="A31" s="119"/>
      <c r="B31" s="367"/>
      <c r="C31" s="367"/>
      <c r="D31" s="367"/>
    </row>
    <row r="32" spans="1:5" x14ac:dyDescent="0.2">
      <c r="A32" s="121" t="s">
        <v>515</v>
      </c>
      <c r="B32" s="570">
        <v>78496.367999999988</v>
      </c>
      <c r="C32" s="570">
        <v>27096.600000000013</v>
      </c>
      <c r="D32" s="570">
        <v>105592.96799999999</v>
      </c>
    </row>
    <row r="33" spans="1:4" ht="3" customHeight="1" x14ac:dyDescent="0.2">
      <c r="A33" s="380"/>
      <c r="B33" s="541"/>
      <c r="C33" s="541"/>
    </row>
    <row r="34" spans="1:4" ht="3" customHeight="1" x14ac:dyDescent="0.2">
      <c r="A34" s="380"/>
      <c r="B34" s="541"/>
      <c r="C34" s="541"/>
    </row>
    <row r="35" spans="1:4" x14ac:dyDescent="0.2">
      <c r="A35" s="295" t="s">
        <v>546</v>
      </c>
      <c r="B35" s="39"/>
      <c r="C35" s="39"/>
      <c r="D35" s="39"/>
    </row>
  </sheetData>
  <mergeCells count="3">
    <mergeCell ref="A4:C4"/>
    <mergeCell ref="A20:D20"/>
    <mergeCell ref="A5:D5"/>
  </mergeCells>
  <pageMargins left="0.75" right="0.75" top="1" bottom="1" header="0.5" footer="0.5"/>
  <pageSetup paperSize="9" scale="9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pageSetUpPr fitToPage="1"/>
  </sheetPr>
  <dimension ref="A1:T152"/>
  <sheetViews>
    <sheetView showGridLines="0" zoomScaleNormal="100" workbookViewId="0"/>
  </sheetViews>
  <sheetFormatPr defaultColWidth="9.140625" defaultRowHeight="11.25" x14ac:dyDescent="0.2"/>
  <cols>
    <col min="1" max="1" width="38.7109375" style="354" customWidth="1"/>
    <col min="2" max="2" width="4.140625" style="354" bestFit="1" customWidth="1"/>
    <col min="3" max="3" width="10.7109375" style="354" customWidth="1"/>
    <col min="4" max="4" width="10.7109375" style="352" customWidth="1"/>
    <col min="5" max="5" width="10.7109375" style="380" customWidth="1"/>
    <col min="6" max="6" width="2.7109375" style="352" customWidth="1"/>
    <col min="7" max="9" width="10.7109375" style="352" customWidth="1"/>
    <col min="10" max="16384" width="9.140625" style="352"/>
  </cols>
  <sheetData>
    <row r="1" spans="1:20" ht="12.75" x14ac:dyDescent="0.2">
      <c r="A1" s="102" t="s">
        <v>526</v>
      </c>
      <c r="B1" s="517"/>
      <c r="C1" s="517"/>
    </row>
    <row r="3" spans="1:20" ht="12.75" x14ac:dyDescent="0.2">
      <c r="A3" s="590"/>
    </row>
    <row r="4" spans="1:20" ht="15.75" x14ac:dyDescent="0.25">
      <c r="A4" s="720" t="s">
        <v>181</v>
      </c>
      <c r="B4" s="720"/>
      <c r="C4" s="720"/>
      <c r="D4" s="720"/>
      <c r="E4" s="720"/>
      <c r="F4" s="720"/>
      <c r="G4" s="720"/>
      <c r="H4" s="720"/>
      <c r="I4" s="720"/>
    </row>
    <row r="5" spans="1:20" ht="12.75" x14ac:dyDescent="0.2">
      <c r="A5" s="721"/>
      <c r="B5" s="721"/>
      <c r="C5" s="721"/>
      <c r="D5" s="721"/>
      <c r="E5" s="721"/>
      <c r="F5" s="721"/>
      <c r="G5" s="721"/>
      <c r="H5" s="721"/>
      <c r="I5" s="721"/>
    </row>
    <row r="6" spans="1:20" ht="3" customHeight="1" x14ac:dyDescent="0.2"/>
    <row r="7" spans="1:20" ht="12.75" customHeight="1" x14ac:dyDescent="0.2">
      <c r="A7" s="504"/>
      <c r="B7" s="504"/>
      <c r="C7" s="719" t="s">
        <v>737</v>
      </c>
      <c r="D7" s="719"/>
      <c r="E7" s="719"/>
      <c r="F7" s="567"/>
      <c r="G7" s="719" t="s">
        <v>506</v>
      </c>
      <c r="H7" s="719"/>
      <c r="I7" s="719"/>
    </row>
    <row r="8" spans="1:20" ht="24.75" customHeight="1" x14ac:dyDescent="0.2">
      <c r="A8" s="726"/>
      <c r="B8" s="564"/>
      <c r="C8" s="564" t="s">
        <v>497</v>
      </c>
      <c r="D8" s="566" t="s">
        <v>500</v>
      </c>
      <c r="E8" s="564" t="s">
        <v>507</v>
      </c>
      <c r="F8" s="728"/>
      <c r="G8" s="564" t="s">
        <v>497</v>
      </c>
      <c r="H8" s="564" t="s">
        <v>500</v>
      </c>
      <c r="I8" s="564" t="s">
        <v>513</v>
      </c>
      <c r="J8" s="518"/>
    </row>
    <row r="9" spans="1:20" x14ac:dyDescent="0.2">
      <c r="A9" s="726"/>
      <c r="B9" s="562"/>
      <c r="C9" s="560" t="s">
        <v>0</v>
      </c>
      <c r="D9" s="589" t="s">
        <v>0</v>
      </c>
      <c r="E9" s="564" t="s">
        <v>0</v>
      </c>
      <c r="F9" s="728"/>
      <c r="G9" s="560" t="s">
        <v>0</v>
      </c>
      <c r="H9" s="564" t="s">
        <v>0</v>
      </c>
      <c r="I9" s="564" t="s">
        <v>0</v>
      </c>
      <c r="J9" s="518"/>
      <c r="K9" s="380"/>
      <c r="L9" s="380"/>
      <c r="M9" s="380"/>
      <c r="N9" s="380"/>
      <c r="O9" s="380"/>
      <c r="P9" s="380"/>
      <c r="Q9" s="380"/>
      <c r="R9" s="380"/>
      <c r="S9" s="380"/>
      <c r="T9" s="380"/>
    </row>
    <row r="10" spans="1:20" ht="3" customHeight="1" x14ac:dyDescent="0.2">
      <c r="A10" s="609"/>
      <c r="B10" s="588"/>
      <c r="C10" s="588"/>
      <c r="D10" s="589"/>
      <c r="E10" s="362"/>
      <c r="F10" s="564"/>
      <c r="G10" s="564"/>
      <c r="H10" s="564"/>
      <c r="I10" s="564"/>
      <c r="J10" s="518"/>
      <c r="K10" s="380"/>
      <c r="L10" s="380"/>
      <c r="M10" s="380"/>
      <c r="N10" s="380"/>
      <c r="O10" s="380"/>
      <c r="P10" s="380"/>
      <c r="Q10" s="380"/>
      <c r="R10" s="380"/>
      <c r="S10" s="380"/>
      <c r="T10" s="380"/>
    </row>
    <row r="11" spans="1:20" x14ac:dyDescent="0.2">
      <c r="A11" s="524" t="s">
        <v>218</v>
      </c>
      <c r="B11" s="437"/>
      <c r="C11" s="437"/>
      <c r="D11" s="525"/>
      <c r="E11" s="526"/>
      <c r="F11" s="518"/>
      <c r="G11" s="518"/>
      <c r="H11" s="518"/>
      <c r="I11" s="518"/>
      <c r="J11" s="518"/>
      <c r="K11" s="380"/>
      <c r="L11" s="380"/>
      <c r="M11" s="380"/>
      <c r="N11" s="380"/>
      <c r="O11" s="380"/>
      <c r="P11" s="380"/>
      <c r="Q11" s="380"/>
      <c r="R11" s="380"/>
      <c r="S11" s="380"/>
      <c r="T11" s="380"/>
    </row>
    <row r="12" spans="1:20" ht="3" customHeight="1" x14ac:dyDescent="0.2">
      <c r="A12" s="380"/>
      <c r="B12" s="526"/>
      <c r="C12" s="526"/>
      <c r="D12" s="525"/>
      <c r="E12" s="526"/>
      <c r="F12" s="518"/>
      <c r="G12" s="518"/>
      <c r="H12" s="518"/>
      <c r="I12" s="518"/>
      <c r="J12" s="518"/>
      <c r="K12" s="380"/>
      <c r="L12" s="380"/>
      <c r="M12" s="380"/>
      <c r="N12" s="380"/>
      <c r="O12" s="380"/>
      <c r="P12" s="380"/>
      <c r="Q12" s="380"/>
      <c r="R12" s="380"/>
      <c r="S12" s="380"/>
      <c r="T12" s="380"/>
    </row>
    <row r="13" spans="1:20" x14ac:dyDescent="0.2">
      <c r="A13" s="524" t="s">
        <v>219</v>
      </c>
      <c r="B13" s="437"/>
      <c r="C13" s="437"/>
      <c r="D13" s="525"/>
      <c r="E13" s="526"/>
      <c r="F13" s="518"/>
      <c r="G13" s="518"/>
      <c r="H13" s="518"/>
      <c r="I13" s="518"/>
      <c r="J13" s="518"/>
      <c r="K13" s="380"/>
      <c r="L13" s="380"/>
      <c r="M13" s="380"/>
      <c r="N13" s="380"/>
      <c r="O13" s="380"/>
      <c r="P13" s="380"/>
      <c r="Q13" s="380"/>
      <c r="R13" s="380"/>
      <c r="S13" s="380"/>
      <c r="T13" s="380"/>
    </row>
    <row r="14" spans="1:20" x14ac:dyDescent="0.2">
      <c r="A14" s="380" t="s">
        <v>48</v>
      </c>
      <c r="B14" s="526"/>
      <c r="C14" s="529">
        <v>2559.4469999999997</v>
      </c>
      <c r="D14" s="528">
        <v>4577.7919999999995</v>
      </c>
      <c r="E14" s="529">
        <v>8383.9979999999996</v>
      </c>
      <c r="F14" s="529"/>
      <c r="G14" s="529">
        <v>2091.1329999999998</v>
      </c>
      <c r="H14" s="529">
        <v>3987.5360000000001</v>
      </c>
      <c r="I14" s="529">
        <v>8077.2440000000006</v>
      </c>
      <c r="J14" s="518"/>
      <c r="K14" s="380"/>
      <c r="L14" s="380"/>
      <c r="M14" s="380"/>
      <c r="N14" s="380"/>
      <c r="O14" s="380"/>
      <c r="P14" s="380"/>
      <c r="Q14" s="380"/>
      <c r="R14" s="380"/>
      <c r="S14" s="380"/>
      <c r="T14" s="380"/>
    </row>
    <row r="15" spans="1:20" ht="12.75" x14ac:dyDescent="0.2">
      <c r="A15" s="380" t="s">
        <v>20</v>
      </c>
      <c r="B15" s="526"/>
      <c r="C15" s="529">
        <v>2621.6790000000001</v>
      </c>
      <c r="D15" s="528">
        <v>5093.5950000000003</v>
      </c>
      <c r="E15" s="529">
        <v>10417.731</v>
      </c>
      <c r="F15" s="529"/>
      <c r="G15" s="529">
        <v>2038.8239999999996</v>
      </c>
      <c r="H15" s="529">
        <v>4171.6589999999997</v>
      </c>
      <c r="I15" s="529">
        <v>9772.9040000000005</v>
      </c>
      <c r="J15" s="518"/>
      <c r="K15" s="548"/>
      <c r="L15" s="548"/>
      <c r="M15" s="380"/>
      <c r="N15" s="380"/>
      <c r="O15" s="380"/>
      <c r="P15" s="380"/>
      <c r="Q15" s="380"/>
      <c r="R15" s="380"/>
      <c r="S15" s="380"/>
      <c r="T15" s="380"/>
    </row>
    <row r="16" spans="1:20" x14ac:dyDescent="0.2">
      <c r="A16" s="380" t="s">
        <v>49</v>
      </c>
      <c r="B16" s="526"/>
      <c r="C16" s="529">
        <v>6136.5819999999994</v>
      </c>
      <c r="D16" s="528">
        <v>11946.471</v>
      </c>
      <c r="E16" s="529">
        <v>21799.919999999998</v>
      </c>
      <c r="F16" s="529"/>
      <c r="G16" s="529">
        <v>5268.2560000000003</v>
      </c>
      <c r="H16" s="529">
        <v>10605.86</v>
      </c>
      <c r="I16" s="529">
        <v>21346.25</v>
      </c>
      <c r="J16" s="518"/>
      <c r="K16" s="380"/>
      <c r="L16" s="380"/>
      <c r="M16" s="380"/>
      <c r="N16" s="380"/>
      <c r="O16" s="380"/>
      <c r="P16" s="380"/>
      <c r="Q16" s="380"/>
      <c r="R16" s="380"/>
      <c r="S16" s="380"/>
      <c r="T16" s="380"/>
    </row>
    <row r="17" spans="1:20" ht="12.75" x14ac:dyDescent="0.2">
      <c r="A17" s="380" t="s">
        <v>152</v>
      </c>
      <c r="B17" s="526"/>
      <c r="C17" s="529">
        <v>179.01900000000001</v>
      </c>
      <c r="D17" s="528">
        <v>324.577</v>
      </c>
      <c r="E17" s="529">
        <v>670.62900000000002</v>
      </c>
      <c r="F17" s="529"/>
      <c r="G17" s="529">
        <v>155.80099999999999</v>
      </c>
      <c r="H17" s="529">
        <v>288.31299999999999</v>
      </c>
      <c r="I17" s="529">
        <v>603.62099999999998</v>
      </c>
      <c r="J17" s="518"/>
      <c r="K17" s="548"/>
      <c r="L17" s="548"/>
      <c r="M17" s="380"/>
      <c r="N17" s="380"/>
      <c r="O17" s="380"/>
      <c r="P17" s="380"/>
      <c r="Q17" s="380"/>
      <c r="R17" s="380"/>
      <c r="S17" s="380"/>
      <c r="T17" s="380"/>
    </row>
    <row r="18" spans="1:20" ht="12.75" x14ac:dyDescent="0.2">
      <c r="A18" s="380" t="s">
        <v>21</v>
      </c>
      <c r="B18" s="526"/>
      <c r="C18" s="529">
        <v>2031.0029999999974</v>
      </c>
      <c r="D18" s="528">
        <v>4347.6749999999993</v>
      </c>
      <c r="E18" s="529">
        <v>8356.5540000000037</v>
      </c>
      <c r="F18" s="529"/>
      <c r="G18" s="529">
        <v>2097.6069999999977</v>
      </c>
      <c r="H18" s="529">
        <v>4425.0509999999986</v>
      </c>
      <c r="I18" s="529">
        <v>8459.7620000000024</v>
      </c>
      <c r="J18" s="518"/>
      <c r="K18" s="548"/>
      <c r="L18" s="548"/>
      <c r="M18" s="380"/>
      <c r="N18" s="380"/>
      <c r="O18" s="380"/>
      <c r="P18" s="380"/>
      <c r="Q18" s="380"/>
      <c r="R18" s="380"/>
      <c r="S18" s="380"/>
      <c r="T18" s="380"/>
    </row>
    <row r="19" spans="1:20" x14ac:dyDescent="0.2">
      <c r="A19" s="524" t="s">
        <v>220</v>
      </c>
      <c r="B19" s="437"/>
      <c r="C19" s="534">
        <v>13527.729999999996</v>
      </c>
      <c r="D19" s="533">
        <v>26290.11</v>
      </c>
      <c r="E19" s="534">
        <v>49628.832000000002</v>
      </c>
      <c r="F19" s="534"/>
      <c r="G19" s="534">
        <v>11651.620999999996</v>
      </c>
      <c r="H19" s="534">
        <v>23478.418999999998</v>
      </c>
      <c r="I19" s="534">
        <v>48259.781000000003</v>
      </c>
      <c r="J19" s="518"/>
      <c r="K19" s="380"/>
      <c r="L19" s="380"/>
      <c r="M19" s="380"/>
      <c r="N19" s="380"/>
      <c r="O19" s="380"/>
      <c r="P19" s="380"/>
      <c r="Q19" s="380"/>
      <c r="R19" s="380"/>
      <c r="S19" s="380"/>
      <c r="T19" s="380"/>
    </row>
    <row r="20" spans="1:20" ht="3" customHeight="1" x14ac:dyDescent="0.2">
      <c r="A20" s="380"/>
      <c r="B20" s="526"/>
      <c r="C20" s="529"/>
      <c r="D20" s="528"/>
      <c r="E20" s="529"/>
      <c r="F20" s="529"/>
      <c r="G20" s="529"/>
      <c r="H20" s="529"/>
      <c r="I20" s="529"/>
      <c r="J20" s="518"/>
      <c r="K20" s="380"/>
      <c r="L20" s="380"/>
      <c r="M20" s="380"/>
      <c r="N20" s="380"/>
      <c r="O20" s="380"/>
      <c r="P20" s="380"/>
      <c r="Q20" s="380"/>
      <c r="R20" s="380"/>
      <c r="S20" s="380"/>
      <c r="T20" s="380"/>
    </row>
    <row r="21" spans="1:20" x14ac:dyDescent="0.2">
      <c r="A21" s="524" t="s">
        <v>221</v>
      </c>
      <c r="B21" s="437"/>
      <c r="C21" s="529"/>
      <c r="D21" s="528"/>
      <c r="E21" s="529"/>
      <c r="F21" s="529"/>
      <c r="G21" s="529"/>
      <c r="H21" s="529"/>
      <c r="I21" s="529"/>
      <c r="J21" s="518"/>
      <c r="K21" s="380"/>
      <c r="L21" s="380"/>
      <c r="M21" s="380"/>
      <c r="N21" s="380"/>
      <c r="O21" s="380"/>
      <c r="P21" s="380"/>
      <c r="Q21" s="380"/>
      <c r="R21" s="380"/>
      <c r="S21" s="380"/>
      <c r="T21" s="380"/>
    </row>
    <row r="22" spans="1:20" x14ac:dyDescent="0.2">
      <c r="A22" s="380" t="s">
        <v>154</v>
      </c>
      <c r="B22" s="526"/>
      <c r="C22" s="529">
        <v>-4013.9370000000004</v>
      </c>
      <c r="D22" s="528">
        <v>-7551.9170000000004</v>
      </c>
      <c r="E22" s="529">
        <v>-15280.915999999999</v>
      </c>
      <c r="F22" s="529"/>
      <c r="G22" s="529">
        <v>-3997.52</v>
      </c>
      <c r="H22" s="529">
        <v>-7482.152</v>
      </c>
      <c r="I22" s="529">
        <v>-15100.727000000001</v>
      </c>
      <c r="J22" s="518"/>
      <c r="K22" s="380"/>
      <c r="L22" s="380"/>
      <c r="M22" s="380"/>
      <c r="N22" s="380"/>
      <c r="O22" s="380"/>
      <c r="P22" s="380"/>
      <c r="Q22" s="380"/>
      <c r="R22" s="380"/>
      <c r="S22" s="380"/>
      <c r="T22" s="380"/>
    </row>
    <row r="23" spans="1:20" x14ac:dyDescent="0.2">
      <c r="A23" s="380" t="s">
        <v>50</v>
      </c>
      <c r="B23" s="526"/>
      <c r="C23" s="529">
        <v>-6086.3189999999977</v>
      </c>
      <c r="D23" s="528">
        <v>-12169.505999999998</v>
      </c>
      <c r="E23" s="529">
        <v>-21621.904000000002</v>
      </c>
      <c r="F23" s="529"/>
      <c r="G23" s="529">
        <v>-5379.73</v>
      </c>
      <c r="H23" s="529">
        <v>-10963.707</v>
      </c>
      <c r="I23" s="529">
        <v>-21489.453000000001</v>
      </c>
      <c r="J23" s="518"/>
      <c r="K23" s="380"/>
      <c r="L23" s="380"/>
      <c r="M23" s="380"/>
      <c r="N23" s="380"/>
      <c r="O23" s="380"/>
      <c r="P23" s="380"/>
      <c r="Q23" s="380"/>
      <c r="R23" s="380"/>
      <c r="S23" s="380"/>
      <c r="T23" s="380"/>
    </row>
    <row r="24" spans="1:20" x14ac:dyDescent="0.2">
      <c r="A24" s="380" t="s">
        <v>51</v>
      </c>
      <c r="B24" s="526"/>
      <c r="C24" s="529">
        <v>-497.12000000000006</v>
      </c>
      <c r="D24" s="528">
        <v>-990.03700000000003</v>
      </c>
      <c r="E24" s="529">
        <v>-1878.5440000000001</v>
      </c>
      <c r="F24" s="529"/>
      <c r="G24" s="529">
        <v>-526.33500000000004</v>
      </c>
      <c r="H24" s="529">
        <v>-906.822</v>
      </c>
      <c r="I24" s="529">
        <v>-1899.252</v>
      </c>
      <c r="J24" s="518"/>
      <c r="K24" s="380"/>
      <c r="L24" s="380"/>
      <c r="M24" s="380"/>
      <c r="N24" s="380"/>
      <c r="O24" s="380"/>
      <c r="P24" s="380"/>
      <c r="Q24" s="380"/>
      <c r="R24" s="380"/>
      <c r="S24" s="380"/>
      <c r="T24" s="380"/>
    </row>
    <row r="25" spans="1:20" x14ac:dyDescent="0.2">
      <c r="A25" s="380" t="s">
        <v>22</v>
      </c>
      <c r="B25" s="526"/>
      <c r="C25" s="529">
        <v>-939.62</v>
      </c>
      <c r="D25" s="528">
        <v>-1820.318</v>
      </c>
      <c r="E25" s="529">
        <v>-3999.2950000000005</v>
      </c>
      <c r="F25" s="529"/>
      <c r="G25" s="529">
        <v>-878.81699999999989</v>
      </c>
      <c r="H25" s="529">
        <v>-1762.8809999999999</v>
      </c>
      <c r="I25" s="529">
        <v>-3711.7370000000001</v>
      </c>
      <c r="J25" s="518"/>
      <c r="K25" s="380"/>
      <c r="L25" s="380"/>
      <c r="M25" s="380"/>
      <c r="N25" s="380"/>
      <c r="O25" s="380"/>
      <c r="P25" s="380"/>
      <c r="Q25" s="380"/>
      <c r="R25" s="380"/>
      <c r="S25" s="380"/>
      <c r="T25" s="380"/>
    </row>
    <row r="26" spans="1:20" x14ac:dyDescent="0.2">
      <c r="A26" s="380" t="s">
        <v>23</v>
      </c>
      <c r="B26" s="526"/>
      <c r="C26" s="529">
        <v>-1152.3900000000031</v>
      </c>
      <c r="D26" s="528">
        <v>-2471.5470000000023</v>
      </c>
      <c r="E26" s="529">
        <v>-4465.7149999999965</v>
      </c>
      <c r="F26" s="529"/>
      <c r="G26" s="529">
        <v>-1177.6410000000014</v>
      </c>
      <c r="H26" s="529">
        <v>-2532.8630000000012</v>
      </c>
      <c r="I26" s="529">
        <v>-4580.8580000000002</v>
      </c>
      <c r="J26" s="518"/>
      <c r="K26" s="380"/>
      <c r="L26" s="380"/>
      <c r="M26" s="380"/>
      <c r="N26" s="380"/>
      <c r="O26" s="380"/>
      <c r="P26" s="380"/>
      <c r="Q26" s="380"/>
      <c r="R26" s="380"/>
      <c r="S26" s="380"/>
      <c r="T26" s="380"/>
    </row>
    <row r="27" spans="1:20" x14ac:dyDescent="0.2">
      <c r="A27" s="524" t="s">
        <v>222</v>
      </c>
      <c r="B27" s="437"/>
      <c r="C27" s="534">
        <v>-12689.386000000002</v>
      </c>
      <c r="D27" s="533">
        <v>-25003.325000000001</v>
      </c>
      <c r="E27" s="534">
        <v>-47246.373999999996</v>
      </c>
      <c r="F27" s="534"/>
      <c r="G27" s="534">
        <v>-11960.043000000003</v>
      </c>
      <c r="H27" s="534">
        <v>-23648.425000000003</v>
      </c>
      <c r="I27" s="534">
        <v>-46782.027000000002</v>
      </c>
      <c r="J27" s="518"/>
      <c r="K27" s="380"/>
      <c r="L27" s="380"/>
      <c r="M27" s="380"/>
      <c r="N27" s="380"/>
      <c r="O27" s="380"/>
      <c r="P27" s="380"/>
      <c r="Q27" s="380"/>
      <c r="R27" s="380"/>
      <c r="S27" s="380"/>
      <c r="T27" s="380"/>
    </row>
    <row r="28" spans="1:20" ht="3" customHeight="1" x14ac:dyDescent="0.2">
      <c r="A28" s="380"/>
      <c r="B28" s="526"/>
      <c r="C28" s="529"/>
      <c r="D28" s="528"/>
      <c r="E28" s="529"/>
      <c r="F28" s="529"/>
      <c r="G28" s="529"/>
      <c r="H28" s="529"/>
      <c r="I28" s="529"/>
      <c r="J28" s="518"/>
      <c r="K28" s="380"/>
      <c r="L28" s="380"/>
      <c r="M28" s="380"/>
      <c r="N28" s="380"/>
      <c r="O28" s="380"/>
      <c r="P28" s="380"/>
      <c r="Q28" s="380"/>
      <c r="R28" s="380"/>
      <c r="S28" s="380"/>
      <c r="T28" s="380"/>
    </row>
    <row r="29" spans="1:20" x14ac:dyDescent="0.2">
      <c r="A29" s="524" t="s">
        <v>155</v>
      </c>
      <c r="B29" s="437"/>
      <c r="C29" s="534">
        <v>838.34399999999368</v>
      </c>
      <c r="D29" s="533">
        <v>1286.7849999999999</v>
      </c>
      <c r="E29" s="534">
        <v>2382.458000000006</v>
      </c>
      <c r="F29" s="534"/>
      <c r="G29" s="534">
        <v>-308.42200000000776</v>
      </c>
      <c r="H29" s="534">
        <v>-170.00600000000486</v>
      </c>
      <c r="I29" s="534">
        <v>1477.7540000000008</v>
      </c>
      <c r="J29" s="518"/>
      <c r="K29" s="380"/>
      <c r="L29" s="380"/>
      <c r="M29" s="380"/>
      <c r="N29" s="380"/>
      <c r="O29" s="380"/>
      <c r="P29" s="380"/>
      <c r="Q29" s="380"/>
      <c r="R29" s="380"/>
      <c r="S29" s="380"/>
      <c r="T29" s="380"/>
    </row>
    <row r="30" spans="1:20" ht="3" customHeight="1" x14ac:dyDescent="0.2">
      <c r="A30" s="380"/>
      <c r="B30" s="526"/>
      <c r="C30" s="529"/>
      <c r="D30" s="528"/>
      <c r="E30" s="529"/>
      <c r="F30" s="529"/>
      <c r="G30" s="529"/>
      <c r="H30" s="529"/>
      <c r="I30" s="529"/>
      <c r="J30" s="518"/>
      <c r="K30" s="380"/>
      <c r="L30" s="380"/>
      <c r="M30" s="380"/>
      <c r="N30" s="380"/>
      <c r="O30" s="380"/>
      <c r="P30" s="380"/>
      <c r="Q30" s="380"/>
      <c r="R30" s="380"/>
      <c r="S30" s="380"/>
      <c r="T30" s="380"/>
    </row>
    <row r="31" spans="1:20" x14ac:dyDescent="0.2">
      <c r="A31" s="524" t="s">
        <v>223</v>
      </c>
      <c r="B31" s="437"/>
      <c r="C31" s="529"/>
      <c r="D31" s="528"/>
      <c r="E31" s="529"/>
      <c r="F31" s="529"/>
      <c r="G31" s="529"/>
      <c r="H31" s="529"/>
      <c r="I31" s="529"/>
      <c r="J31" s="518"/>
      <c r="K31" s="380"/>
      <c r="L31" s="380"/>
      <c r="M31" s="380"/>
      <c r="N31" s="380"/>
      <c r="O31" s="380"/>
      <c r="P31" s="380"/>
      <c r="Q31" s="380"/>
      <c r="R31" s="380"/>
      <c r="S31" s="380"/>
      <c r="T31" s="380"/>
    </row>
    <row r="32" spans="1:20" ht="3" customHeight="1" x14ac:dyDescent="0.2">
      <c r="A32" s="380"/>
      <c r="B32" s="526"/>
      <c r="C32" s="529"/>
      <c r="D32" s="528"/>
      <c r="E32" s="529"/>
      <c r="F32" s="529"/>
      <c r="G32" s="529"/>
      <c r="H32" s="529"/>
      <c r="I32" s="529"/>
      <c r="J32" s="518"/>
      <c r="K32" s="380"/>
      <c r="L32" s="380"/>
      <c r="M32" s="380"/>
      <c r="N32" s="380"/>
      <c r="O32" s="380"/>
      <c r="P32" s="380"/>
      <c r="Q32" s="380"/>
      <c r="R32" s="380"/>
      <c r="S32" s="380"/>
      <c r="T32" s="380"/>
    </row>
    <row r="33" spans="1:20" x14ac:dyDescent="0.2">
      <c r="A33" s="524" t="s">
        <v>156</v>
      </c>
      <c r="B33" s="437"/>
      <c r="C33" s="529"/>
      <c r="D33" s="528"/>
      <c r="E33" s="529"/>
      <c r="F33" s="529"/>
      <c r="G33" s="529"/>
      <c r="H33" s="529"/>
      <c r="I33" s="529"/>
      <c r="J33" s="518"/>
      <c r="K33" s="380"/>
      <c r="L33" s="380"/>
      <c r="M33" s="380"/>
      <c r="N33" s="380"/>
      <c r="O33" s="380"/>
      <c r="P33" s="380"/>
      <c r="Q33" s="380"/>
      <c r="R33" s="380"/>
      <c r="S33" s="380"/>
      <c r="T33" s="380"/>
    </row>
    <row r="34" spans="1:20" x14ac:dyDescent="0.2">
      <c r="A34" s="380" t="s">
        <v>61</v>
      </c>
      <c r="B34" s="526"/>
      <c r="C34" s="529">
        <v>-1324.3430000000005</v>
      </c>
      <c r="D34" s="528">
        <v>-2395.3730000000005</v>
      </c>
      <c r="E34" s="529">
        <v>-5834.6270000000004</v>
      </c>
      <c r="F34" s="529"/>
      <c r="G34" s="529">
        <v>-1357.2209999999998</v>
      </c>
      <c r="H34" s="529">
        <v>-2546.7309999999998</v>
      </c>
      <c r="I34" s="529">
        <v>-5051.6929999999993</v>
      </c>
      <c r="J34" s="518"/>
      <c r="K34" s="380"/>
      <c r="L34" s="380"/>
      <c r="M34" s="431"/>
      <c r="N34" s="380"/>
      <c r="O34" s="380"/>
      <c r="P34" s="380"/>
      <c r="Q34" s="380"/>
      <c r="R34" s="380"/>
      <c r="S34" s="380"/>
      <c r="T34" s="380"/>
    </row>
    <row r="35" spans="1:20" x14ac:dyDescent="0.2">
      <c r="A35" s="380" t="s">
        <v>62</v>
      </c>
      <c r="B35" s="526"/>
      <c r="C35" s="529">
        <v>118.30599999999998</v>
      </c>
      <c r="D35" s="528">
        <v>194.47299999999998</v>
      </c>
      <c r="E35" s="529">
        <v>869.755</v>
      </c>
      <c r="F35" s="529"/>
      <c r="G35" s="529">
        <v>158.90999999999997</v>
      </c>
      <c r="H35" s="529">
        <v>301.35299999999995</v>
      </c>
      <c r="I35" s="529">
        <v>566.67399999999998</v>
      </c>
      <c r="J35" s="518"/>
    </row>
    <row r="36" spans="1:20" x14ac:dyDescent="0.2">
      <c r="A36" s="524" t="s">
        <v>157</v>
      </c>
      <c r="B36" s="437"/>
      <c r="C36" s="534">
        <v>-1206.0370000000007</v>
      </c>
      <c r="D36" s="533">
        <v>-2200.9000000000005</v>
      </c>
      <c r="E36" s="534">
        <v>-4964.8720000000003</v>
      </c>
      <c r="F36" s="534"/>
      <c r="G36" s="534">
        <v>-1198.3109999999997</v>
      </c>
      <c r="H36" s="534">
        <v>-2245.3779999999997</v>
      </c>
      <c r="I36" s="534">
        <v>-4485.0189999999993</v>
      </c>
      <c r="J36" s="518"/>
    </row>
    <row r="37" spans="1:20" ht="3" customHeight="1" x14ac:dyDescent="0.2">
      <c r="A37" s="380"/>
      <c r="B37" s="526"/>
      <c r="C37" s="529"/>
      <c r="D37" s="528"/>
      <c r="E37" s="529"/>
      <c r="F37" s="529"/>
      <c r="G37" s="529"/>
      <c r="H37" s="529"/>
      <c r="I37" s="529"/>
      <c r="J37" s="518"/>
    </row>
    <row r="38" spans="1:20" x14ac:dyDescent="0.2">
      <c r="A38" s="524" t="s">
        <v>158</v>
      </c>
      <c r="B38" s="437"/>
      <c r="C38" s="529"/>
      <c r="D38" s="528"/>
      <c r="E38" s="529"/>
      <c r="F38" s="529"/>
      <c r="G38" s="529"/>
      <c r="H38" s="529"/>
      <c r="I38" s="529"/>
      <c r="J38" s="518"/>
    </row>
    <row r="39" spans="1:20" x14ac:dyDescent="0.2">
      <c r="A39" s="524" t="s">
        <v>219</v>
      </c>
      <c r="B39" s="526"/>
      <c r="C39" s="529"/>
      <c r="D39" s="528"/>
      <c r="E39" s="529"/>
      <c r="F39" s="529"/>
      <c r="G39" s="529"/>
      <c r="H39" s="529"/>
      <c r="I39" s="529"/>
      <c r="J39" s="518"/>
    </row>
    <row r="40" spans="1:20" x14ac:dyDescent="0.2">
      <c r="A40" s="380" t="s">
        <v>159</v>
      </c>
      <c r="B40" s="526"/>
      <c r="C40" s="529">
        <v>6.4270000000000005</v>
      </c>
      <c r="D40" s="528">
        <v>12.451000000000001</v>
      </c>
      <c r="E40" s="529">
        <v>10</v>
      </c>
      <c r="F40" s="529"/>
      <c r="G40" s="529">
        <v>3.5940000000000003</v>
      </c>
      <c r="H40" s="529">
        <v>5.9450000000000003</v>
      </c>
      <c r="I40" s="529">
        <v>13.302</v>
      </c>
      <c r="J40" s="518"/>
    </row>
    <row r="41" spans="1:20" x14ac:dyDescent="0.2">
      <c r="A41" s="380" t="s">
        <v>160</v>
      </c>
      <c r="B41" s="526"/>
      <c r="C41" s="529">
        <v>2638.4840000000004</v>
      </c>
      <c r="D41" s="528">
        <v>4065.2460000000001</v>
      </c>
      <c r="E41" s="529">
        <v>6693.2159999999994</v>
      </c>
      <c r="F41" s="529"/>
      <c r="G41" s="529">
        <v>1643.155</v>
      </c>
      <c r="H41" s="529">
        <v>3673.636</v>
      </c>
      <c r="I41" s="529">
        <v>6189.1469999999999</v>
      </c>
      <c r="J41" s="518"/>
    </row>
    <row r="42" spans="1:20" x14ac:dyDescent="0.2">
      <c r="A42" s="524" t="s">
        <v>221</v>
      </c>
      <c r="B42" s="526"/>
      <c r="C42" s="529"/>
      <c r="D42" s="528"/>
      <c r="E42" s="529"/>
      <c r="F42" s="529"/>
      <c r="G42" s="529"/>
      <c r="H42" s="529"/>
      <c r="I42" s="529"/>
      <c r="J42" s="518"/>
    </row>
    <row r="43" spans="1:20" x14ac:dyDescent="0.2">
      <c r="A43" s="380" t="s">
        <v>159</v>
      </c>
      <c r="B43" s="526"/>
      <c r="C43" s="529">
        <v>-7.3840000000000003</v>
      </c>
      <c r="D43" s="528">
        <v>-11.326000000000001</v>
      </c>
      <c r="E43" s="529">
        <v>-10</v>
      </c>
      <c r="F43" s="529"/>
      <c r="G43" s="529">
        <v>-5.0649999999999995</v>
      </c>
      <c r="H43" s="529">
        <v>-7.3380000000000001</v>
      </c>
      <c r="I43" s="529">
        <v>-16.436</v>
      </c>
      <c r="J43" s="518"/>
    </row>
    <row r="44" spans="1:20" x14ac:dyDescent="0.2">
      <c r="A44" s="380" t="s">
        <v>160</v>
      </c>
      <c r="B44" s="526"/>
      <c r="C44" s="529">
        <v>-1832.5070000000001</v>
      </c>
      <c r="D44" s="528">
        <v>-3329.989</v>
      </c>
      <c r="E44" s="529">
        <v>-7152.9719999999998</v>
      </c>
      <c r="F44" s="529"/>
      <c r="G44" s="529">
        <v>-1451.8670000000002</v>
      </c>
      <c r="H44" s="529">
        <v>-3367.7640000000001</v>
      </c>
      <c r="I44" s="529">
        <v>-7248.9539999999997</v>
      </c>
      <c r="J44" s="518"/>
    </row>
    <row r="45" spans="1:20" x14ac:dyDescent="0.2">
      <c r="A45" s="524" t="s">
        <v>161</v>
      </c>
      <c r="B45" s="437"/>
      <c r="C45" s="534">
        <v>805.02000000000021</v>
      </c>
      <c r="D45" s="533">
        <v>736.38200000000006</v>
      </c>
      <c r="E45" s="534">
        <v>-459.75600000000031</v>
      </c>
      <c r="F45" s="534"/>
      <c r="G45" s="534">
        <v>189.81699999999955</v>
      </c>
      <c r="H45" s="534">
        <v>304.47899999999981</v>
      </c>
      <c r="I45" s="534">
        <v>-1062.9409999999998</v>
      </c>
      <c r="J45" s="518"/>
    </row>
    <row r="46" spans="1:20" ht="3" customHeight="1" x14ac:dyDescent="0.2">
      <c r="A46" s="380"/>
      <c r="B46" s="526"/>
      <c r="C46" s="529"/>
      <c r="D46" s="528"/>
      <c r="E46" s="529"/>
      <c r="F46" s="529"/>
      <c r="G46" s="529"/>
      <c r="H46" s="529"/>
      <c r="I46" s="529"/>
      <c r="J46" s="518"/>
    </row>
    <row r="47" spans="1:20" x14ac:dyDescent="0.2">
      <c r="A47" s="524" t="s">
        <v>162</v>
      </c>
      <c r="B47" s="437"/>
      <c r="C47" s="534">
        <v>-401.01700000000028</v>
      </c>
      <c r="D47" s="533">
        <v>-1464.5180000000005</v>
      </c>
      <c r="E47" s="534">
        <v>-5424.6280000000006</v>
      </c>
      <c r="F47" s="534"/>
      <c r="G47" s="534">
        <v>-1008.4940000000001</v>
      </c>
      <c r="H47" s="534">
        <v>-1940.8989999999999</v>
      </c>
      <c r="I47" s="534">
        <v>-5547.9599999999991</v>
      </c>
      <c r="J47" s="518"/>
    </row>
    <row r="48" spans="1:20" ht="3" customHeight="1" x14ac:dyDescent="0.2">
      <c r="A48" s="380"/>
      <c r="B48" s="526"/>
      <c r="C48" s="529"/>
      <c r="D48" s="528"/>
      <c r="E48" s="529"/>
      <c r="F48" s="529"/>
      <c r="G48" s="529"/>
      <c r="H48" s="529"/>
      <c r="I48" s="529"/>
      <c r="J48" s="518"/>
    </row>
    <row r="49" spans="1:10" x14ac:dyDescent="0.2">
      <c r="A49" s="585" t="s">
        <v>224</v>
      </c>
      <c r="B49" s="584"/>
      <c r="C49" s="529"/>
      <c r="D49" s="528"/>
      <c r="E49" s="529"/>
      <c r="F49" s="529"/>
      <c r="G49" s="529"/>
      <c r="H49" s="529"/>
      <c r="I49" s="529"/>
      <c r="J49" s="518"/>
    </row>
    <row r="50" spans="1:10" ht="3" customHeight="1" x14ac:dyDescent="0.2">
      <c r="A50" s="380"/>
      <c r="B50" s="526"/>
      <c r="C50" s="529"/>
      <c r="D50" s="528"/>
      <c r="E50" s="529"/>
      <c r="F50" s="529"/>
      <c r="G50" s="529"/>
      <c r="H50" s="529"/>
      <c r="I50" s="529"/>
      <c r="J50" s="518"/>
    </row>
    <row r="51" spans="1:10" x14ac:dyDescent="0.2">
      <c r="A51" s="524" t="s">
        <v>219</v>
      </c>
      <c r="B51" s="437"/>
      <c r="C51" s="529"/>
      <c r="D51" s="528"/>
      <c r="E51" s="529"/>
      <c r="F51" s="529"/>
      <c r="G51" s="529"/>
      <c r="H51" s="529"/>
      <c r="I51" s="529"/>
      <c r="J51" s="518"/>
    </row>
    <row r="52" spans="1:10" x14ac:dyDescent="0.2">
      <c r="A52" s="380" t="s">
        <v>46</v>
      </c>
      <c r="B52" s="526"/>
      <c r="C52" s="529">
        <v>0</v>
      </c>
      <c r="D52" s="528">
        <v>0</v>
      </c>
      <c r="E52" s="529">
        <v>0</v>
      </c>
      <c r="F52" s="529"/>
      <c r="G52" s="529">
        <v>0</v>
      </c>
      <c r="H52" s="529">
        <v>0</v>
      </c>
      <c r="I52" s="529">
        <v>0</v>
      </c>
      <c r="J52" s="518"/>
    </row>
    <row r="53" spans="1:10" x14ac:dyDescent="0.2">
      <c r="A53" s="380" t="s">
        <v>16</v>
      </c>
      <c r="B53" s="526"/>
      <c r="C53" s="529">
        <v>4605.2289999999994</v>
      </c>
      <c r="D53" s="528">
        <v>10171.166999999999</v>
      </c>
      <c r="E53" s="529">
        <v>21477.546999999999</v>
      </c>
      <c r="F53" s="529"/>
      <c r="G53" s="529">
        <v>3239.3679999999995</v>
      </c>
      <c r="H53" s="529">
        <v>9593.1489999999994</v>
      </c>
      <c r="I53" s="529">
        <v>18015.005000000001</v>
      </c>
      <c r="J53" s="518"/>
    </row>
    <row r="54" spans="1:10" x14ac:dyDescent="0.2">
      <c r="A54" s="380" t="s">
        <v>163</v>
      </c>
      <c r="B54" s="526"/>
      <c r="C54" s="529">
        <v>0</v>
      </c>
      <c r="D54" s="528">
        <v>0</v>
      </c>
      <c r="E54" s="529">
        <v>0</v>
      </c>
      <c r="F54" s="529"/>
      <c r="G54" s="529">
        <v>0</v>
      </c>
      <c r="H54" s="529">
        <v>0</v>
      </c>
      <c r="I54" s="529">
        <v>0</v>
      </c>
      <c r="J54" s="518"/>
    </row>
    <row r="55" spans="1:10" x14ac:dyDescent="0.2">
      <c r="A55" s="380" t="s">
        <v>164</v>
      </c>
      <c r="B55" s="526"/>
      <c r="C55" s="529">
        <v>11.988</v>
      </c>
      <c r="D55" s="528">
        <v>24.811</v>
      </c>
      <c r="E55" s="529">
        <v>62.66</v>
      </c>
      <c r="F55" s="529"/>
      <c r="G55" s="529">
        <v>78.260000000000005</v>
      </c>
      <c r="H55" s="529">
        <v>88.186000000000007</v>
      </c>
      <c r="I55" s="529">
        <v>57.332999999999998</v>
      </c>
      <c r="J55" s="518"/>
    </row>
    <row r="56" spans="1:10" x14ac:dyDescent="0.2">
      <c r="A56" s="524" t="s">
        <v>220</v>
      </c>
      <c r="B56" s="437"/>
      <c r="C56" s="534">
        <v>4617.2169999999987</v>
      </c>
      <c r="D56" s="533">
        <v>10195.977999999999</v>
      </c>
      <c r="E56" s="534">
        <v>21540.206999999999</v>
      </c>
      <c r="F56" s="534"/>
      <c r="G56" s="534">
        <v>3317.6279999999988</v>
      </c>
      <c r="H56" s="534">
        <v>9681.3349999999991</v>
      </c>
      <c r="I56" s="534">
        <v>18072.338</v>
      </c>
      <c r="J56" s="518"/>
    </row>
    <row r="57" spans="1:10" ht="3" customHeight="1" x14ac:dyDescent="0.2">
      <c r="A57" s="380"/>
      <c r="B57" s="526"/>
      <c r="C57" s="529"/>
      <c r="D57" s="528"/>
      <c r="E57" s="529"/>
      <c r="F57" s="529"/>
      <c r="G57" s="529"/>
      <c r="H57" s="529"/>
      <c r="I57" s="529"/>
      <c r="J57" s="518"/>
    </row>
    <row r="58" spans="1:10" x14ac:dyDescent="0.2">
      <c r="A58" s="524" t="s">
        <v>221</v>
      </c>
      <c r="B58" s="437"/>
      <c r="C58" s="529"/>
      <c r="D58" s="528"/>
      <c r="E58" s="529"/>
      <c r="F58" s="529"/>
      <c r="G58" s="529"/>
      <c r="H58" s="529"/>
      <c r="I58" s="529"/>
      <c r="J58" s="518"/>
    </row>
    <row r="59" spans="1:10" x14ac:dyDescent="0.2">
      <c r="A59" s="380" t="s">
        <v>42</v>
      </c>
      <c r="B59" s="526"/>
      <c r="C59" s="529">
        <v>0</v>
      </c>
      <c r="D59" s="528">
        <v>0</v>
      </c>
      <c r="E59" s="529">
        <v>-16.641999999999999</v>
      </c>
      <c r="F59" s="529"/>
      <c r="G59" s="529">
        <v>0</v>
      </c>
      <c r="H59" s="529">
        <v>0</v>
      </c>
      <c r="I59" s="529">
        <v>-15.983000000000001</v>
      </c>
      <c r="J59" s="518"/>
    </row>
    <row r="60" spans="1:10" x14ac:dyDescent="0.2">
      <c r="A60" s="380" t="s">
        <v>165</v>
      </c>
      <c r="B60" s="526"/>
      <c r="C60" s="529">
        <v>-7171.7579999999998</v>
      </c>
      <c r="D60" s="528">
        <v>-10803.76</v>
      </c>
      <c r="E60" s="529">
        <v>-20127.375</v>
      </c>
      <c r="F60" s="529"/>
      <c r="G60" s="529">
        <v>-3503.9329999999995</v>
      </c>
      <c r="H60" s="529">
        <v>-7545.9659999999994</v>
      </c>
      <c r="I60" s="529">
        <v>-14181.037</v>
      </c>
      <c r="J60" s="518"/>
    </row>
    <row r="61" spans="1:10" x14ac:dyDescent="0.2">
      <c r="A61" s="380" t="s">
        <v>166</v>
      </c>
      <c r="B61" s="526"/>
      <c r="C61" s="529">
        <v>0</v>
      </c>
      <c r="D61" s="528">
        <v>0</v>
      </c>
      <c r="E61" s="529">
        <v>0</v>
      </c>
      <c r="F61" s="529"/>
      <c r="G61" s="529">
        <v>0</v>
      </c>
      <c r="H61" s="529">
        <v>0</v>
      </c>
      <c r="I61" s="529">
        <v>0</v>
      </c>
      <c r="J61" s="518"/>
    </row>
    <row r="62" spans="1:10" x14ac:dyDescent="0.2">
      <c r="A62" s="380" t="s">
        <v>167</v>
      </c>
      <c r="B62" s="526"/>
      <c r="C62" s="529">
        <v>-56.181999999991781</v>
      </c>
      <c r="D62" s="528">
        <v>-100.48899999999648</v>
      </c>
      <c r="E62" s="529">
        <v>-220.85000000000755</v>
      </c>
      <c r="F62" s="529"/>
      <c r="G62" s="529">
        <v>-84.394999999994539</v>
      </c>
      <c r="H62" s="529">
        <v>-161.93099999999603</v>
      </c>
      <c r="I62" s="529">
        <v>-251.12500000000037</v>
      </c>
      <c r="J62" s="518"/>
    </row>
    <row r="63" spans="1:10" x14ac:dyDescent="0.2">
      <c r="A63" s="524" t="s">
        <v>222</v>
      </c>
      <c r="B63" s="437"/>
      <c r="C63" s="534">
        <v>-7227.9399999999914</v>
      </c>
      <c r="D63" s="533">
        <v>-10904.248999999996</v>
      </c>
      <c r="E63" s="534">
        <v>-20364.867000000006</v>
      </c>
      <c r="F63" s="534"/>
      <c r="G63" s="534">
        <v>-3588.3279999999941</v>
      </c>
      <c r="H63" s="534">
        <v>-7707.8969999999954</v>
      </c>
      <c r="I63" s="534">
        <v>-14448.145</v>
      </c>
      <c r="J63" s="518"/>
    </row>
    <row r="64" spans="1:10" ht="3" customHeight="1" x14ac:dyDescent="0.2">
      <c r="A64" s="380"/>
      <c r="B64" s="526"/>
      <c r="C64" s="529"/>
      <c r="D64" s="528"/>
      <c r="E64" s="529"/>
      <c r="F64" s="529"/>
      <c r="G64" s="529"/>
      <c r="H64" s="529"/>
      <c r="I64" s="529"/>
      <c r="J64" s="518"/>
    </row>
    <row r="65" spans="1:13" x14ac:dyDescent="0.2">
      <c r="A65" s="524" t="s">
        <v>168</v>
      </c>
      <c r="B65" s="437"/>
      <c r="C65" s="534">
        <v>-2610.7229999999922</v>
      </c>
      <c r="D65" s="533">
        <v>-708.270999999997</v>
      </c>
      <c r="E65" s="534">
        <v>1175.3399999999929</v>
      </c>
      <c r="F65" s="534"/>
      <c r="G65" s="534">
        <v>-270.69999999999527</v>
      </c>
      <c r="H65" s="534">
        <v>1973.4380000000037</v>
      </c>
      <c r="I65" s="534">
        <v>3624.1929999999993</v>
      </c>
      <c r="J65" s="518"/>
    </row>
    <row r="66" spans="1:13" ht="3" customHeight="1" x14ac:dyDescent="0.2">
      <c r="A66" s="380"/>
      <c r="B66" s="526"/>
      <c r="C66" s="529"/>
      <c r="D66" s="528"/>
      <c r="E66" s="529"/>
      <c r="F66" s="529"/>
      <c r="G66" s="529"/>
      <c r="H66" s="529"/>
      <c r="I66" s="529"/>
      <c r="J66" s="518"/>
    </row>
    <row r="67" spans="1:13" x14ac:dyDescent="0.2">
      <c r="A67" s="536" t="s">
        <v>169</v>
      </c>
      <c r="B67" s="583"/>
      <c r="C67" s="538">
        <v>-2173.3959999999988</v>
      </c>
      <c r="D67" s="537">
        <v>-886.00399999999763</v>
      </c>
      <c r="E67" s="538">
        <v>-1866.8300000000017</v>
      </c>
      <c r="F67" s="538"/>
      <c r="G67" s="538">
        <v>-1587.6160000000032</v>
      </c>
      <c r="H67" s="538">
        <v>-137.46700000000101</v>
      </c>
      <c r="I67" s="538">
        <v>-446.01299999999901</v>
      </c>
      <c r="J67" s="518"/>
    </row>
    <row r="68" spans="1:13" x14ac:dyDescent="0.2">
      <c r="A68" s="380" t="s">
        <v>225</v>
      </c>
      <c r="B68" s="526"/>
      <c r="C68" s="431">
        <v>11860.36</v>
      </c>
      <c r="D68" s="528">
        <v>10572.967999999999</v>
      </c>
      <c r="E68" s="529">
        <v>10572.967999999992</v>
      </c>
      <c r="F68" s="529"/>
      <c r="G68" s="431">
        <v>12469.130000000001</v>
      </c>
      <c r="H68" s="431">
        <v>11018.980999999998</v>
      </c>
      <c r="I68" s="431">
        <v>11018.980999999998</v>
      </c>
      <c r="J68" s="518"/>
    </row>
    <row r="69" spans="1:13" x14ac:dyDescent="0.2">
      <c r="A69" s="380" t="s">
        <v>226</v>
      </c>
      <c r="B69" s="526"/>
      <c r="C69" s="431">
        <v>9686.9640000000018</v>
      </c>
      <c r="D69" s="528">
        <v>9686.9640000000018</v>
      </c>
      <c r="E69" s="529">
        <v>8706.1379999999899</v>
      </c>
      <c r="F69" s="529"/>
      <c r="G69" s="431">
        <v>10881.513999999997</v>
      </c>
      <c r="H69" s="431">
        <v>10881.513999999997</v>
      </c>
      <c r="I69" s="431">
        <v>10572.967999999999</v>
      </c>
      <c r="J69" s="518"/>
    </row>
    <row r="70" spans="1:13" ht="3" customHeight="1" x14ac:dyDescent="0.2">
      <c r="A70" s="380"/>
      <c r="B70" s="526"/>
      <c r="C70" s="431"/>
      <c r="D70" s="528"/>
      <c r="E70" s="529"/>
      <c r="F70" s="529"/>
      <c r="G70" s="431"/>
      <c r="H70" s="431"/>
      <c r="I70" s="431"/>
      <c r="J70" s="518"/>
    </row>
    <row r="71" spans="1:13" x14ac:dyDescent="0.2">
      <c r="A71" s="582" t="s">
        <v>130</v>
      </c>
      <c r="B71" s="581"/>
      <c r="C71" s="578"/>
      <c r="D71" s="580"/>
      <c r="E71" s="578"/>
      <c r="F71" s="578"/>
      <c r="G71" s="578"/>
      <c r="H71" s="578"/>
      <c r="I71" s="578"/>
      <c r="J71" s="518"/>
    </row>
    <row r="72" spans="1:13" ht="3" customHeight="1" x14ac:dyDescent="0.2">
      <c r="A72" s="380"/>
      <c r="B72" s="526"/>
      <c r="C72" s="529"/>
      <c r="D72" s="528"/>
      <c r="E72" s="529"/>
      <c r="F72" s="529"/>
      <c r="G72" s="529"/>
      <c r="H72" s="529"/>
      <c r="I72" s="529"/>
      <c r="J72" s="518"/>
    </row>
    <row r="73" spans="1:13" x14ac:dyDescent="0.2">
      <c r="A73" s="380" t="s">
        <v>24</v>
      </c>
      <c r="B73" s="526"/>
      <c r="C73" s="529">
        <v>838.34399999999368</v>
      </c>
      <c r="D73" s="528">
        <v>1286.7849999999999</v>
      </c>
      <c r="E73" s="529">
        <v>2382.458000000006</v>
      </c>
      <c r="F73" s="529"/>
      <c r="G73" s="529">
        <v>-308.42200000000776</v>
      </c>
      <c r="H73" s="529">
        <v>-170.00600000000486</v>
      </c>
      <c r="I73" s="529">
        <v>1477.7540000000008</v>
      </c>
      <c r="J73" s="518"/>
    </row>
    <row r="74" spans="1:13" x14ac:dyDescent="0.2">
      <c r="A74" s="380" t="s">
        <v>170</v>
      </c>
      <c r="B74" s="526"/>
      <c r="C74" s="529">
        <v>-1206.0370000000007</v>
      </c>
      <c r="D74" s="528">
        <v>-2200.9000000000005</v>
      </c>
      <c r="E74" s="529">
        <v>-4964.8720000000003</v>
      </c>
      <c r="F74" s="529"/>
      <c r="G74" s="529">
        <v>-1198.3109999999997</v>
      </c>
      <c r="H74" s="529">
        <v>-2245.3779999999997</v>
      </c>
      <c r="I74" s="529">
        <v>-4485.0189999999993</v>
      </c>
      <c r="J74" s="518"/>
    </row>
    <row r="75" spans="1:13" ht="3" customHeight="1" x14ac:dyDescent="0.2">
      <c r="A75" s="380"/>
      <c r="B75" s="526"/>
      <c r="C75" s="529"/>
      <c r="D75" s="528"/>
      <c r="E75" s="529"/>
      <c r="F75" s="529"/>
      <c r="G75" s="529"/>
      <c r="H75" s="529"/>
      <c r="I75" s="529"/>
      <c r="J75" s="518"/>
    </row>
    <row r="76" spans="1:13" x14ac:dyDescent="0.2">
      <c r="A76" s="536" t="s">
        <v>171</v>
      </c>
      <c r="B76" s="526"/>
      <c r="C76" s="538">
        <v>-367.69300000000692</v>
      </c>
      <c r="D76" s="537">
        <v>-914.11500000000069</v>
      </c>
      <c r="E76" s="538">
        <v>-2582.4139999999943</v>
      </c>
      <c r="F76" s="538"/>
      <c r="G76" s="538">
        <v>-1506.7330000000075</v>
      </c>
      <c r="H76" s="538">
        <v>-2415.3840000000046</v>
      </c>
      <c r="I76" s="538">
        <v>-3007.2649999999985</v>
      </c>
      <c r="J76" s="518"/>
      <c r="M76" s="529"/>
    </row>
    <row r="77" spans="1:13" x14ac:dyDescent="0.2">
      <c r="B77" s="518"/>
      <c r="C77" s="518"/>
      <c r="D77" s="518"/>
      <c r="E77" s="526"/>
      <c r="F77" s="518"/>
      <c r="G77" s="518"/>
      <c r="H77" s="518"/>
      <c r="I77" s="518"/>
      <c r="J77" s="518"/>
    </row>
    <row r="78" spans="1:13" x14ac:dyDescent="0.2">
      <c r="A78" s="498" t="s">
        <v>733</v>
      </c>
      <c r="B78" s="14"/>
      <c r="C78" s="14"/>
      <c r="D78" s="14"/>
      <c r="E78" s="41"/>
      <c r="F78" s="14"/>
      <c r="G78" s="14"/>
      <c r="H78" s="14"/>
      <c r="I78" s="14"/>
      <c r="J78" s="518"/>
    </row>
    <row r="79" spans="1:13" x14ac:dyDescent="0.2">
      <c r="A79" s="498" t="s">
        <v>768</v>
      </c>
      <c r="B79" s="14"/>
      <c r="C79" s="14"/>
      <c r="D79" s="14"/>
      <c r="E79" s="41"/>
      <c r="F79" s="14"/>
      <c r="G79" s="14"/>
      <c r="H79" s="14"/>
      <c r="I79" s="14"/>
      <c r="J79" s="518"/>
    </row>
    <row r="80" spans="1:13" x14ac:dyDescent="0.2">
      <c r="A80" s="292" t="s">
        <v>545</v>
      </c>
      <c r="B80" s="297"/>
      <c r="C80" s="297"/>
      <c r="D80" s="297"/>
      <c r="E80" s="300"/>
      <c r="F80" s="297"/>
      <c r="G80" s="297"/>
      <c r="H80" s="297"/>
      <c r="I80" s="297"/>
      <c r="J80" s="518"/>
    </row>
    <row r="81" spans="2:10" x14ac:dyDescent="0.2">
      <c r="B81" s="518"/>
      <c r="C81" s="518"/>
      <c r="D81" s="518"/>
      <c r="E81" s="526"/>
      <c r="F81" s="518"/>
      <c r="G81" s="518"/>
      <c r="H81" s="518"/>
      <c r="I81" s="518"/>
      <c r="J81" s="518"/>
    </row>
    <row r="82" spans="2:10" x14ac:dyDescent="0.2">
      <c r="B82" s="518"/>
      <c r="C82" s="518"/>
      <c r="D82" s="518"/>
      <c r="E82" s="526"/>
      <c r="F82" s="518"/>
      <c r="G82" s="518"/>
      <c r="H82" s="518"/>
      <c r="I82" s="518"/>
      <c r="J82" s="518"/>
    </row>
    <row r="83" spans="2:10" x14ac:dyDescent="0.2">
      <c r="B83" s="518"/>
      <c r="C83" s="518"/>
      <c r="D83" s="518"/>
      <c r="E83" s="526"/>
      <c r="F83" s="518"/>
      <c r="G83" s="518"/>
      <c r="H83" s="518"/>
      <c r="I83" s="518"/>
      <c r="J83" s="518"/>
    </row>
    <row r="84" spans="2:10" x14ac:dyDescent="0.2">
      <c r="B84" s="518"/>
      <c r="C84" s="518"/>
      <c r="D84" s="518"/>
      <c r="E84" s="526"/>
      <c r="F84" s="518"/>
      <c r="G84" s="518"/>
      <c r="H84" s="518"/>
      <c r="I84" s="518"/>
      <c r="J84" s="518"/>
    </row>
    <row r="85" spans="2:10" x14ac:dyDescent="0.2">
      <c r="B85" s="518"/>
      <c r="C85" s="518"/>
      <c r="D85" s="518"/>
      <c r="E85" s="526"/>
      <c r="F85" s="518"/>
      <c r="G85" s="518"/>
      <c r="H85" s="518"/>
      <c r="I85" s="518"/>
      <c r="J85" s="518"/>
    </row>
    <row r="86" spans="2:10" x14ac:dyDescent="0.2">
      <c r="B86" s="518"/>
      <c r="C86" s="518"/>
      <c r="D86" s="518"/>
      <c r="E86" s="526"/>
      <c r="F86" s="518"/>
      <c r="G86" s="518"/>
      <c r="H86" s="518"/>
      <c r="I86" s="518"/>
      <c r="J86" s="518"/>
    </row>
    <row r="87" spans="2:10" x14ac:dyDescent="0.2">
      <c r="B87" s="518"/>
      <c r="C87" s="518"/>
      <c r="D87" s="518"/>
      <c r="E87" s="526"/>
      <c r="F87" s="518"/>
      <c r="G87" s="518"/>
      <c r="H87" s="518"/>
      <c r="I87" s="518"/>
      <c r="J87" s="518"/>
    </row>
    <row r="88" spans="2:10" x14ac:dyDescent="0.2">
      <c r="B88" s="518"/>
      <c r="C88" s="518"/>
      <c r="D88" s="518"/>
      <c r="E88" s="526"/>
      <c r="F88" s="518"/>
      <c r="G88" s="518"/>
      <c r="H88" s="518"/>
      <c r="I88" s="518"/>
      <c r="J88" s="518"/>
    </row>
    <row r="89" spans="2:10" x14ac:dyDescent="0.2">
      <c r="B89" s="518"/>
      <c r="C89" s="518"/>
      <c r="D89" s="518"/>
      <c r="E89" s="526"/>
      <c r="F89" s="518"/>
      <c r="G89" s="518"/>
      <c r="H89" s="518"/>
      <c r="I89" s="518"/>
      <c r="J89" s="518"/>
    </row>
    <row r="90" spans="2:10" x14ac:dyDescent="0.2">
      <c r="B90" s="518"/>
      <c r="C90" s="518"/>
      <c r="D90" s="518"/>
      <c r="E90" s="526"/>
      <c r="F90" s="518"/>
      <c r="G90" s="518"/>
      <c r="H90" s="518"/>
      <c r="I90" s="518"/>
      <c r="J90" s="518"/>
    </row>
    <row r="91" spans="2:10" x14ac:dyDescent="0.2">
      <c r="B91" s="518"/>
      <c r="C91" s="518"/>
      <c r="D91" s="518"/>
      <c r="E91" s="526"/>
      <c r="F91" s="518"/>
      <c r="G91" s="518"/>
      <c r="H91" s="518"/>
      <c r="I91" s="518"/>
      <c r="J91" s="518"/>
    </row>
    <row r="92" spans="2:10" x14ac:dyDescent="0.2">
      <c r="B92" s="518"/>
      <c r="C92" s="518"/>
      <c r="D92" s="518"/>
      <c r="E92" s="526"/>
      <c r="F92" s="518"/>
      <c r="G92" s="518"/>
      <c r="H92" s="518"/>
      <c r="I92" s="518"/>
      <c r="J92" s="518"/>
    </row>
    <row r="93" spans="2:10" x14ac:dyDescent="0.2">
      <c r="B93" s="518"/>
      <c r="C93" s="518"/>
      <c r="D93" s="518"/>
      <c r="E93" s="526"/>
      <c r="F93" s="518"/>
      <c r="G93" s="518"/>
      <c r="H93" s="518"/>
      <c r="I93" s="518"/>
      <c r="J93" s="518"/>
    </row>
    <row r="94" spans="2:10" x14ac:dyDescent="0.2">
      <c r="B94" s="518"/>
      <c r="C94" s="518"/>
      <c r="D94" s="518"/>
      <c r="E94" s="526"/>
      <c r="F94" s="518"/>
      <c r="G94" s="518"/>
      <c r="H94" s="518"/>
      <c r="I94" s="518"/>
      <c r="J94" s="518"/>
    </row>
    <row r="95" spans="2:10" x14ac:dyDescent="0.2">
      <c r="B95" s="518"/>
      <c r="C95" s="518"/>
      <c r="D95" s="518"/>
      <c r="E95" s="526"/>
      <c r="F95" s="518"/>
      <c r="G95" s="518"/>
      <c r="H95" s="518"/>
      <c r="I95" s="518"/>
      <c r="J95" s="518"/>
    </row>
    <row r="96" spans="2:10" x14ac:dyDescent="0.2">
      <c r="B96" s="518"/>
      <c r="C96" s="518"/>
      <c r="D96" s="518"/>
      <c r="E96" s="526"/>
      <c r="F96" s="518"/>
      <c r="G96" s="518"/>
      <c r="H96" s="518"/>
      <c r="I96" s="518"/>
      <c r="J96" s="518"/>
    </row>
    <row r="97" spans="2:10" x14ac:dyDescent="0.2">
      <c r="B97" s="518"/>
      <c r="C97" s="518"/>
      <c r="D97" s="518"/>
      <c r="E97" s="526"/>
      <c r="F97" s="518"/>
      <c r="G97" s="518"/>
      <c r="H97" s="518"/>
      <c r="I97" s="518"/>
      <c r="J97" s="518"/>
    </row>
    <row r="98" spans="2:10" x14ac:dyDescent="0.2">
      <c r="B98" s="518"/>
      <c r="C98" s="518"/>
      <c r="D98" s="518"/>
      <c r="E98" s="526"/>
      <c r="F98" s="518"/>
      <c r="G98" s="518"/>
      <c r="H98" s="518"/>
      <c r="I98" s="518"/>
      <c r="J98" s="518"/>
    </row>
    <row r="99" spans="2:10" x14ac:dyDescent="0.2">
      <c r="B99" s="518"/>
      <c r="C99" s="518"/>
      <c r="D99" s="518"/>
      <c r="E99" s="526"/>
      <c r="F99" s="518"/>
      <c r="G99" s="518"/>
      <c r="H99" s="518"/>
      <c r="I99" s="518"/>
      <c r="J99" s="518"/>
    </row>
    <row r="100" spans="2:10" x14ac:dyDescent="0.2">
      <c r="B100" s="518"/>
      <c r="C100" s="518"/>
      <c r="D100" s="518"/>
      <c r="E100" s="526"/>
      <c r="F100" s="518"/>
      <c r="G100" s="518"/>
      <c r="H100" s="518"/>
      <c r="I100" s="518"/>
      <c r="J100" s="518"/>
    </row>
    <row r="101" spans="2:10" x14ac:dyDescent="0.2">
      <c r="B101" s="518"/>
      <c r="C101" s="518"/>
      <c r="D101" s="518"/>
      <c r="E101" s="526"/>
      <c r="F101" s="518"/>
      <c r="G101" s="518"/>
      <c r="H101" s="518"/>
      <c r="I101" s="518"/>
      <c r="J101" s="518"/>
    </row>
    <row r="102" spans="2:10" x14ac:dyDescent="0.2">
      <c r="B102" s="518"/>
      <c r="C102" s="518"/>
      <c r="D102" s="518"/>
      <c r="E102" s="526"/>
      <c r="F102" s="518"/>
      <c r="G102" s="518"/>
      <c r="H102" s="518"/>
      <c r="I102" s="518"/>
      <c r="J102" s="518"/>
    </row>
    <row r="103" spans="2:10" x14ac:dyDescent="0.2">
      <c r="B103" s="518"/>
      <c r="C103" s="518"/>
      <c r="D103" s="518"/>
      <c r="E103" s="526"/>
      <c r="F103" s="518"/>
      <c r="G103" s="518"/>
      <c r="H103" s="518"/>
      <c r="I103" s="518"/>
      <c r="J103" s="518"/>
    </row>
    <row r="104" spans="2:10" x14ac:dyDescent="0.2">
      <c r="B104" s="518"/>
      <c r="C104" s="518"/>
      <c r="D104" s="518"/>
      <c r="E104" s="526"/>
      <c r="F104" s="518"/>
      <c r="G104" s="518"/>
      <c r="H104" s="518"/>
      <c r="I104" s="518"/>
      <c r="J104" s="518"/>
    </row>
    <row r="105" spans="2:10" x14ac:dyDescent="0.2">
      <c r="B105" s="518"/>
      <c r="C105" s="518"/>
      <c r="D105" s="518"/>
      <c r="E105" s="526"/>
      <c r="F105" s="518"/>
      <c r="G105" s="518"/>
      <c r="H105" s="518"/>
      <c r="I105" s="518"/>
      <c r="J105" s="518"/>
    </row>
    <row r="106" spans="2:10" x14ac:dyDescent="0.2">
      <c r="B106" s="518"/>
      <c r="C106" s="518"/>
      <c r="D106" s="518"/>
      <c r="E106" s="526"/>
      <c r="F106" s="518"/>
      <c r="G106" s="518"/>
      <c r="H106" s="518"/>
      <c r="I106" s="518"/>
      <c r="J106" s="518"/>
    </row>
    <row r="107" spans="2:10" x14ac:dyDescent="0.2">
      <c r="B107" s="518"/>
      <c r="C107" s="518"/>
      <c r="D107" s="518"/>
      <c r="E107" s="526"/>
      <c r="F107" s="518"/>
      <c r="G107" s="518"/>
      <c r="H107" s="518"/>
      <c r="I107" s="518"/>
      <c r="J107" s="518"/>
    </row>
    <row r="108" spans="2:10" x14ac:dyDescent="0.2">
      <c r="B108" s="518"/>
      <c r="C108" s="518"/>
      <c r="D108" s="518"/>
      <c r="E108" s="526"/>
      <c r="F108" s="518"/>
      <c r="G108" s="518"/>
      <c r="H108" s="518"/>
      <c r="I108" s="518"/>
      <c r="J108" s="518"/>
    </row>
    <row r="109" spans="2:10" x14ac:dyDescent="0.2">
      <c r="B109" s="518"/>
      <c r="C109" s="518"/>
      <c r="D109" s="518"/>
      <c r="E109" s="526"/>
      <c r="F109" s="518"/>
      <c r="G109" s="518"/>
      <c r="H109" s="518"/>
      <c r="I109" s="518"/>
      <c r="J109" s="518"/>
    </row>
    <row r="110" spans="2:10" x14ac:dyDescent="0.2">
      <c r="B110" s="518"/>
      <c r="C110" s="518"/>
      <c r="D110" s="518"/>
      <c r="E110" s="526"/>
      <c r="F110" s="518"/>
      <c r="G110" s="518"/>
      <c r="H110" s="518"/>
      <c r="I110" s="518"/>
      <c r="J110" s="518"/>
    </row>
    <row r="111" spans="2:10" x14ac:dyDescent="0.2">
      <c r="B111" s="518"/>
      <c r="C111" s="518"/>
      <c r="D111" s="518"/>
      <c r="E111" s="526"/>
      <c r="F111" s="518"/>
      <c r="G111" s="518"/>
      <c r="H111" s="518"/>
      <c r="I111" s="518"/>
      <c r="J111" s="518"/>
    </row>
    <row r="112" spans="2:10" x14ac:dyDescent="0.2">
      <c r="B112" s="518"/>
      <c r="C112" s="518"/>
      <c r="D112" s="518"/>
      <c r="E112" s="526"/>
      <c r="F112" s="518"/>
      <c r="G112" s="518"/>
      <c r="H112" s="518"/>
      <c r="I112" s="518"/>
      <c r="J112" s="518"/>
    </row>
    <row r="113" spans="2:10" x14ac:dyDescent="0.2">
      <c r="B113" s="518"/>
      <c r="C113" s="518"/>
      <c r="D113" s="518"/>
      <c r="E113" s="526"/>
      <c r="F113" s="518"/>
      <c r="G113" s="518"/>
      <c r="H113" s="518"/>
      <c r="I113" s="518"/>
      <c r="J113" s="518"/>
    </row>
    <row r="114" spans="2:10" x14ac:dyDescent="0.2">
      <c r="B114" s="518"/>
      <c r="C114" s="518"/>
      <c r="D114" s="518"/>
      <c r="E114" s="526"/>
      <c r="F114" s="518"/>
      <c r="G114" s="518"/>
      <c r="H114" s="518"/>
      <c r="I114" s="518"/>
      <c r="J114" s="518"/>
    </row>
    <row r="115" spans="2:10" x14ac:dyDescent="0.2">
      <c r="B115" s="518"/>
      <c r="C115" s="518"/>
      <c r="D115" s="518"/>
      <c r="E115" s="526"/>
      <c r="F115" s="518"/>
      <c r="G115" s="518"/>
      <c r="H115" s="518"/>
      <c r="I115" s="518"/>
      <c r="J115" s="518"/>
    </row>
    <row r="116" spans="2:10" x14ac:dyDescent="0.2">
      <c r="B116" s="518"/>
      <c r="C116" s="518"/>
      <c r="D116" s="518"/>
      <c r="E116" s="526"/>
      <c r="F116" s="518"/>
      <c r="G116" s="518"/>
      <c r="H116" s="518"/>
      <c r="I116" s="518"/>
      <c r="J116" s="518"/>
    </row>
    <row r="117" spans="2:10" x14ac:dyDescent="0.2">
      <c r="B117" s="518"/>
      <c r="C117" s="518"/>
      <c r="D117" s="518"/>
      <c r="E117" s="526"/>
      <c r="F117" s="518"/>
      <c r="G117" s="518"/>
      <c r="H117" s="518"/>
      <c r="I117" s="518"/>
      <c r="J117" s="518"/>
    </row>
    <row r="118" spans="2:10" x14ac:dyDescent="0.2">
      <c r="B118" s="518"/>
      <c r="C118" s="518"/>
      <c r="D118" s="518"/>
      <c r="E118" s="526"/>
      <c r="F118" s="518"/>
      <c r="G118" s="518"/>
      <c r="H118" s="518"/>
      <c r="I118" s="518"/>
      <c r="J118" s="518"/>
    </row>
    <row r="119" spans="2:10" x14ac:dyDescent="0.2">
      <c r="B119" s="518"/>
      <c r="C119" s="518"/>
      <c r="D119" s="518"/>
      <c r="E119" s="526"/>
      <c r="F119" s="518"/>
      <c r="G119" s="518"/>
      <c r="H119" s="518"/>
      <c r="I119" s="518"/>
      <c r="J119" s="518"/>
    </row>
    <row r="120" spans="2:10" x14ac:dyDescent="0.2">
      <c r="B120" s="518"/>
      <c r="C120" s="518"/>
      <c r="D120" s="518"/>
      <c r="E120" s="526"/>
      <c r="F120" s="518"/>
      <c r="G120" s="518"/>
      <c r="H120" s="518"/>
      <c r="I120" s="518"/>
      <c r="J120" s="518"/>
    </row>
    <row r="121" spans="2:10" x14ac:dyDescent="0.2">
      <c r="B121" s="518"/>
      <c r="C121" s="518"/>
      <c r="D121" s="518"/>
      <c r="E121" s="526"/>
      <c r="F121" s="518"/>
      <c r="G121" s="518"/>
      <c r="H121" s="518"/>
      <c r="I121" s="518"/>
      <c r="J121" s="518"/>
    </row>
    <row r="122" spans="2:10" x14ac:dyDescent="0.2">
      <c r="B122" s="518"/>
      <c r="C122" s="518"/>
      <c r="D122" s="518"/>
      <c r="E122" s="526"/>
      <c r="F122" s="518"/>
      <c r="G122" s="518"/>
      <c r="H122" s="518"/>
      <c r="I122" s="518"/>
      <c r="J122" s="518"/>
    </row>
    <row r="123" spans="2:10" x14ac:dyDescent="0.2">
      <c r="B123" s="518"/>
      <c r="C123" s="518"/>
      <c r="D123" s="518"/>
      <c r="E123" s="526"/>
      <c r="F123" s="518"/>
      <c r="G123" s="518"/>
      <c r="H123" s="518"/>
      <c r="I123" s="518"/>
      <c r="J123" s="518"/>
    </row>
    <row r="124" spans="2:10" x14ac:dyDescent="0.2">
      <c r="B124" s="518"/>
      <c r="C124" s="518"/>
      <c r="D124" s="518"/>
      <c r="E124" s="526"/>
      <c r="F124" s="518"/>
      <c r="G124" s="518"/>
      <c r="H124" s="518"/>
      <c r="I124" s="518"/>
      <c r="J124" s="518"/>
    </row>
    <row r="125" spans="2:10" x14ac:dyDescent="0.2">
      <c r="B125" s="518"/>
      <c r="C125" s="518"/>
      <c r="D125" s="518"/>
      <c r="E125" s="526"/>
      <c r="F125" s="518"/>
      <c r="G125" s="518"/>
      <c r="H125" s="518"/>
      <c r="I125" s="518"/>
      <c r="J125" s="518"/>
    </row>
    <row r="126" spans="2:10" x14ac:dyDescent="0.2">
      <c r="B126" s="518"/>
      <c r="C126" s="518"/>
      <c r="D126" s="518"/>
      <c r="E126" s="526"/>
      <c r="F126" s="518"/>
      <c r="G126" s="518"/>
      <c r="H126" s="518"/>
      <c r="I126" s="518"/>
      <c r="J126" s="518"/>
    </row>
    <row r="127" spans="2:10" x14ac:dyDescent="0.2">
      <c r="B127" s="518"/>
      <c r="C127" s="518"/>
      <c r="D127" s="518"/>
      <c r="E127" s="526"/>
      <c r="F127" s="518"/>
      <c r="G127" s="518"/>
      <c r="H127" s="518"/>
      <c r="I127" s="518"/>
      <c r="J127" s="518"/>
    </row>
    <row r="128" spans="2:10" x14ac:dyDescent="0.2">
      <c r="B128" s="518"/>
      <c r="C128" s="518"/>
      <c r="D128" s="518"/>
      <c r="E128" s="526"/>
      <c r="F128" s="518"/>
      <c r="G128" s="518"/>
      <c r="H128" s="518"/>
      <c r="I128" s="518"/>
      <c r="J128" s="518"/>
    </row>
    <row r="129" spans="2:10" x14ac:dyDescent="0.2">
      <c r="B129" s="518"/>
      <c r="C129" s="518"/>
      <c r="D129" s="518"/>
      <c r="E129" s="526"/>
      <c r="F129" s="518"/>
      <c r="G129" s="518"/>
      <c r="H129" s="518"/>
      <c r="I129" s="518"/>
      <c r="J129" s="518"/>
    </row>
    <row r="130" spans="2:10" x14ac:dyDescent="0.2">
      <c r="B130" s="518"/>
      <c r="C130" s="518"/>
      <c r="D130" s="518"/>
      <c r="E130" s="526"/>
      <c r="F130" s="518"/>
      <c r="G130" s="518"/>
      <c r="H130" s="518"/>
      <c r="I130" s="518"/>
      <c r="J130" s="518"/>
    </row>
    <row r="131" spans="2:10" x14ac:dyDescent="0.2">
      <c r="B131" s="518"/>
      <c r="C131" s="518"/>
      <c r="D131" s="518"/>
      <c r="E131" s="526"/>
      <c r="F131" s="518"/>
      <c r="G131" s="518"/>
      <c r="H131" s="518"/>
      <c r="I131" s="518"/>
      <c r="J131" s="518"/>
    </row>
    <row r="132" spans="2:10" x14ac:dyDescent="0.2">
      <c r="B132" s="518"/>
      <c r="C132" s="518"/>
      <c r="D132" s="518"/>
      <c r="E132" s="526"/>
      <c r="F132" s="518"/>
      <c r="G132" s="518"/>
      <c r="H132" s="518"/>
      <c r="I132" s="518"/>
      <c r="J132" s="518"/>
    </row>
    <row r="133" spans="2:10" x14ac:dyDescent="0.2">
      <c r="B133" s="518"/>
      <c r="C133" s="518"/>
      <c r="D133" s="518"/>
      <c r="E133" s="526"/>
      <c r="F133" s="518"/>
      <c r="G133" s="518"/>
      <c r="H133" s="518"/>
      <c r="I133" s="518"/>
      <c r="J133" s="518"/>
    </row>
    <row r="134" spans="2:10" x14ac:dyDescent="0.2">
      <c r="B134" s="518"/>
      <c r="C134" s="518"/>
      <c r="D134" s="518"/>
      <c r="E134" s="526"/>
      <c r="F134" s="518"/>
      <c r="G134" s="518"/>
      <c r="H134" s="518"/>
      <c r="I134" s="518"/>
      <c r="J134" s="518"/>
    </row>
    <row r="135" spans="2:10" x14ac:dyDescent="0.2">
      <c r="B135" s="518"/>
      <c r="C135" s="518"/>
      <c r="D135" s="518"/>
      <c r="E135" s="526"/>
      <c r="F135" s="518"/>
      <c r="G135" s="518"/>
      <c r="H135" s="518"/>
      <c r="I135" s="518"/>
      <c r="J135" s="518"/>
    </row>
    <row r="136" spans="2:10" x14ac:dyDescent="0.2">
      <c r="B136" s="518"/>
      <c r="C136" s="518"/>
      <c r="D136" s="518"/>
      <c r="E136" s="526"/>
      <c r="F136" s="518"/>
      <c r="G136" s="518"/>
      <c r="H136" s="518"/>
      <c r="I136" s="518"/>
      <c r="J136" s="518"/>
    </row>
    <row r="137" spans="2:10" x14ac:dyDescent="0.2">
      <c r="B137" s="518"/>
      <c r="C137" s="518"/>
      <c r="D137" s="518"/>
      <c r="E137" s="526"/>
      <c r="F137" s="518"/>
      <c r="G137" s="518"/>
      <c r="H137" s="518"/>
      <c r="I137" s="518"/>
      <c r="J137" s="518"/>
    </row>
    <row r="138" spans="2:10" x14ac:dyDescent="0.2">
      <c r="B138" s="518"/>
      <c r="C138" s="518"/>
      <c r="D138" s="518"/>
      <c r="E138" s="526"/>
      <c r="F138" s="518"/>
      <c r="G138" s="518"/>
      <c r="H138" s="518"/>
      <c r="I138" s="518"/>
      <c r="J138" s="518"/>
    </row>
    <row r="139" spans="2:10" x14ac:dyDescent="0.2">
      <c r="B139" s="518"/>
      <c r="C139" s="518"/>
      <c r="D139" s="518"/>
      <c r="E139" s="526"/>
      <c r="F139" s="518"/>
      <c r="G139" s="518"/>
      <c r="H139" s="518"/>
      <c r="I139" s="518"/>
      <c r="J139" s="518"/>
    </row>
    <row r="140" spans="2:10" x14ac:dyDescent="0.2">
      <c r="B140" s="518"/>
      <c r="C140" s="518"/>
      <c r="D140" s="518"/>
      <c r="E140" s="526"/>
      <c r="F140" s="518"/>
      <c r="G140" s="518"/>
      <c r="H140" s="518"/>
      <c r="I140" s="518"/>
      <c r="J140" s="518"/>
    </row>
    <row r="141" spans="2:10" x14ac:dyDescent="0.2">
      <c r="B141" s="518"/>
      <c r="C141" s="518"/>
      <c r="D141" s="518"/>
      <c r="E141" s="526"/>
      <c r="F141" s="518"/>
      <c r="G141" s="518"/>
      <c r="H141" s="518"/>
      <c r="I141" s="518"/>
      <c r="J141" s="518"/>
    </row>
    <row r="142" spans="2:10" x14ac:dyDescent="0.2">
      <c r="B142" s="518"/>
      <c r="C142" s="518"/>
      <c r="D142" s="518"/>
      <c r="E142" s="526"/>
      <c r="F142" s="518"/>
      <c r="G142" s="518"/>
      <c r="H142" s="518"/>
      <c r="I142" s="518"/>
      <c r="J142" s="518"/>
    </row>
    <row r="143" spans="2:10" x14ac:dyDescent="0.2">
      <c r="B143" s="518"/>
      <c r="C143" s="518"/>
      <c r="D143" s="518"/>
      <c r="E143" s="526"/>
      <c r="F143" s="518"/>
      <c r="G143" s="518"/>
      <c r="H143" s="518"/>
      <c r="I143" s="518"/>
      <c r="J143" s="518"/>
    </row>
    <row r="144" spans="2:10" x14ac:dyDescent="0.2">
      <c r="B144" s="518"/>
      <c r="C144" s="518"/>
      <c r="D144" s="518"/>
      <c r="E144" s="526"/>
      <c r="F144" s="518"/>
      <c r="G144" s="518"/>
      <c r="H144" s="518"/>
      <c r="I144" s="518"/>
      <c r="J144" s="518"/>
    </row>
    <row r="145" spans="2:10" x14ac:dyDescent="0.2">
      <c r="B145" s="518"/>
      <c r="C145" s="518"/>
      <c r="D145" s="518"/>
      <c r="E145" s="526"/>
      <c r="F145" s="518"/>
      <c r="G145" s="518"/>
      <c r="H145" s="518"/>
      <c r="I145" s="518"/>
      <c r="J145" s="518"/>
    </row>
    <row r="146" spans="2:10" x14ac:dyDescent="0.2">
      <c r="B146" s="518"/>
      <c r="C146" s="518"/>
      <c r="D146" s="518"/>
      <c r="E146" s="526"/>
      <c r="F146" s="518"/>
      <c r="G146" s="518"/>
      <c r="H146" s="518"/>
      <c r="I146" s="518"/>
      <c r="J146" s="518"/>
    </row>
    <row r="147" spans="2:10" x14ac:dyDescent="0.2">
      <c r="B147" s="518"/>
      <c r="C147" s="518"/>
      <c r="D147" s="518"/>
      <c r="E147" s="526"/>
      <c r="F147" s="518"/>
      <c r="G147" s="518"/>
      <c r="H147" s="518"/>
      <c r="I147" s="518"/>
      <c r="J147" s="518"/>
    </row>
    <row r="148" spans="2:10" x14ac:dyDescent="0.2">
      <c r="B148" s="518"/>
      <c r="C148" s="518"/>
      <c r="D148" s="518"/>
      <c r="E148" s="526"/>
      <c r="F148" s="518"/>
      <c r="G148" s="518"/>
      <c r="H148" s="518"/>
      <c r="I148" s="518"/>
      <c r="J148" s="518"/>
    </row>
    <row r="149" spans="2:10" x14ac:dyDescent="0.2">
      <c r="B149" s="518"/>
      <c r="C149" s="518"/>
      <c r="D149" s="518"/>
      <c r="E149" s="526"/>
      <c r="F149" s="518"/>
      <c r="G149" s="518"/>
      <c r="H149" s="518"/>
      <c r="I149" s="518"/>
      <c r="J149" s="518"/>
    </row>
    <row r="150" spans="2:10" x14ac:dyDescent="0.2">
      <c r="B150" s="518"/>
      <c r="C150" s="518"/>
      <c r="D150" s="518"/>
      <c r="E150" s="526"/>
      <c r="F150" s="518"/>
      <c r="G150" s="518"/>
      <c r="H150" s="518"/>
      <c r="I150" s="518"/>
      <c r="J150" s="518"/>
    </row>
    <row r="151" spans="2:10" x14ac:dyDescent="0.2">
      <c r="B151" s="518"/>
      <c r="C151" s="518"/>
      <c r="D151" s="518"/>
      <c r="E151" s="526"/>
      <c r="F151" s="518"/>
      <c r="G151" s="518"/>
      <c r="H151" s="518"/>
      <c r="I151" s="518"/>
      <c r="J151" s="518"/>
    </row>
    <row r="152" spans="2:10" x14ac:dyDescent="0.2">
      <c r="B152" s="518"/>
      <c r="C152" s="518"/>
      <c r="D152" s="518"/>
      <c r="E152" s="526"/>
      <c r="F152" s="518"/>
      <c r="G152" s="518"/>
      <c r="H152" s="518"/>
      <c r="I152" s="518"/>
      <c r="J152" s="518"/>
    </row>
  </sheetData>
  <mergeCells count="6">
    <mergeCell ref="A4:I4"/>
    <mergeCell ref="A5:I5"/>
    <mergeCell ref="A8:A9"/>
    <mergeCell ref="F8:F9"/>
    <mergeCell ref="C7:E7"/>
    <mergeCell ref="G7:I7"/>
  </mergeCells>
  <pageMargins left="0.75" right="0.75" top="1" bottom="1" header="0.5" footer="0.5"/>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H23"/>
  <sheetViews>
    <sheetView showGridLines="0" zoomScaleNormal="100" workbookViewId="0"/>
  </sheetViews>
  <sheetFormatPr defaultColWidth="9.140625" defaultRowHeight="11.25" x14ac:dyDescent="0.2"/>
  <cols>
    <col min="1" max="1" width="26" style="11" customWidth="1"/>
    <col min="2" max="2" width="9.7109375" style="165" customWidth="1"/>
    <col min="3" max="4" width="9.7109375" style="4" customWidth="1"/>
    <col min="5" max="5" width="2.7109375" style="4" customWidth="1"/>
    <col min="6" max="8" width="9.7109375" style="4" customWidth="1"/>
    <col min="9" max="16384" width="9.140625" style="4"/>
  </cols>
  <sheetData>
    <row r="1" spans="1:8" ht="12.75" x14ac:dyDescent="0.2">
      <c r="A1" s="102" t="s">
        <v>516</v>
      </c>
      <c r="B1" s="102"/>
    </row>
    <row r="2" spans="1:8" ht="12.75" x14ac:dyDescent="0.2">
      <c r="A2" s="102"/>
      <c r="B2" s="102"/>
    </row>
    <row r="3" spans="1:8" ht="15.75" x14ac:dyDescent="0.25">
      <c r="A3" s="696" t="s">
        <v>6</v>
      </c>
      <c r="B3" s="696"/>
      <c r="C3" s="696"/>
      <c r="D3" s="696"/>
      <c r="E3" s="696"/>
      <c r="F3" s="696"/>
      <c r="G3" s="696"/>
      <c r="H3" s="696"/>
    </row>
    <row r="4" spans="1:8" s="483" customFormat="1" ht="14.25" x14ac:dyDescent="0.2">
      <c r="A4" s="697" t="s">
        <v>7</v>
      </c>
      <c r="B4" s="697"/>
      <c r="C4" s="697"/>
      <c r="D4" s="697"/>
      <c r="E4" s="697"/>
      <c r="F4" s="697"/>
      <c r="G4" s="697"/>
      <c r="H4" s="697"/>
    </row>
    <row r="6" spans="1:8" ht="12.75" customHeight="1" x14ac:dyDescent="0.2">
      <c r="A6" s="3"/>
      <c r="B6" s="708" t="s">
        <v>737</v>
      </c>
      <c r="C6" s="708"/>
      <c r="D6" s="708"/>
      <c r="E6" s="1"/>
      <c r="F6" s="708" t="s">
        <v>506</v>
      </c>
      <c r="G6" s="708"/>
      <c r="H6" s="708"/>
    </row>
    <row r="7" spans="1:8" ht="30" customHeight="1" x14ac:dyDescent="0.2">
      <c r="A7" s="698"/>
      <c r="B7" s="707" t="s">
        <v>504</v>
      </c>
      <c r="C7" s="703" t="s">
        <v>496</v>
      </c>
      <c r="D7" s="700" t="s">
        <v>507</v>
      </c>
      <c r="E7" s="699"/>
      <c r="F7" s="707" t="s">
        <v>504</v>
      </c>
      <c r="G7" s="705" t="s">
        <v>496</v>
      </c>
      <c r="H7" s="700" t="s">
        <v>508</v>
      </c>
    </row>
    <row r="8" spans="1:8" ht="3" customHeight="1" x14ac:dyDescent="0.2">
      <c r="A8" s="698"/>
      <c r="B8" s="706"/>
      <c r="C8" s="704"/>
      <c r="D8" s="701"/>
      <c r="E8" s="699"/>
      <c r="F8" s="706"/>
      <c r="G8" s="706"/>
      <c r="H8" s="702"/>
    </row>
    <row r="9" spans="1:8" x14ac:dyDescent="0.2">
      <c r="A9" s="698"/>
      <c r="B9" s="21" t="s">
        <v>0</v>
      </c>
      <c r="C9" s="91" t="s">
        <v>0</v>
      </c>
      <c r="D9" s="161" t="s">
        <v>0</v>
      </c>
      <c r="E9" s="699"/>
      <c r="F9" s="161" t="s">
        <v>0</v>
      </c>
      <c r="G9" s="21" t="s">
        <v>0</v>
      </c>
      <c r="H9" s="161" t="s">
        <v>0</v>
      </c>
    </row>
    <row r="10" spans="1:8" ht="3" customHeight="1" x14ac:dyDescent="0.2">
      <c r="A10" s="6"/>
      <c r="B10" s="6"/>
      <c r="C10" s="7"/>
      <c r="D10" s="8"/>
      <c r="E10" s="9"/>
      <c r="F10" s="161"/>
      <c r="G10" s="9"/>
      <c r="H10" s="9"/>
    </row>
    <row r="11" spans="1:8" x14ac:dyDescent="0.2">
      <c r="A11" s="6" t="s">
        <v>1</v>
      </c>
      <c r="B11" s="49">
        <v>182.25800000000254</v>
      </c>
      <c r="C11" s="42">
        <v>82.560000000003129</v>
      </c>
      <c r="D11" s="43">
        <v>-673.53299999999945</v>
      </c>
      <c r="E11" s="44"/>
      <c r="F11" s="43">
        <v>-32.276000000002568</v>
      </c>
      <c r="G11" s="43">
        <v>-701.15100000000166</v>
      </c>
      <c r="H11" s="43">
        <v>-617.71600000000763</v>
      </c>
    </row>
    <row r="12" spans="1:8" x14ac:dyDescent="0.2">
      <c r="A12" s="6" t="s">
        <v>2</v>
      </c>
      <c r="B12" s="49"/>
      <c r="C12" s="42">
        <v>102409.512</v>
      </c>
      <c r="D12" s="43">
        <v>102366.875</v>
      </c>
      <c r="E12" s="45"/>
      <c r="F12" s="43"/>
      <c r="G12" s="43">
        <v>105592.96799999999</v>
      </c>
      <c r="H12" s="43">
        <v>103235.523</v>
      </c>
    </row>
    <row r="13" spans="1:8" x14ac:dyDescent="0.2">
      <c r="A13" s="6" t="s">
        <v>466</v>
      </c>
      <c r="B13" s="49">
        <v>-536.95600000000195</v>
      </c>
      <c r="C13" s="42">
        <v>-1180.2400000000016</v>
      </c>
      <c r="D13" s="43">
        <v>-1490.510000000002</v>
      </c>
      <c r="E13" s="45"/>
      <c r="F13" s="43">
        <v>144.43100000000163</v>
      </c>
      <c r="G13" s="43">
        <v>1378.6610000000019</v>
      </c>
      <c r="H13" s="43">
        <v>1521.3619999999978</v>
      </c>
    </row>
    <row r="14" spans="1:8" ht="3" customHeight="1" x14ac:dyDescent="0.2">
      <c r="A14" s="5"/>
      <c r="B14" s="49"/>
      <c r="C14" s="42"/>
      <c r="D14" s="43"/>
      <c r="E14" s="46"/>
      <c r="F14" s="43"/>
      <c r="G14" s="43"/>
      <c r="H14" s="43"/>
    </row>
    <row r="15" spans="1:8" x14ac:dyDescent="0.2">
      <c r="A15" s="10" t="s">
        <v>3</v>
      </c>
      <c r="B15" s="49"/>
      <c r="C15" s="42"/>
      <c r="D15" s="43"/>
      <c r="E15" s="45"/>
      <c r="F15" s="43"/>
      <c r="G15" s="43"/>
      <c r="H15" s="43"/>
    </row>
    <row r="16" spans="1:8" x14ac:dyDescent="0.2">
      <c r="A16" s="6" t="s">
        <v>4</v>
      </c>
      <c r="B16" s="49">
        <v>-172.76299999999736</v>
      </c>
      <c r="C16" s="42">
        <v>-430.5059999999969</v>
      </c>
      <c r="D16" s="43">
        <v>-1917.9449999999997</v>
      </c>
      <c r="E16" s="44"/>
      <c r="F16" s="43">
        <v>-401.8720000000028</v>
      </c>
      <c r="G16" s="43">
        <v>-1260.8910000000019</v>
      </c>
      <c r="H16" s="43">
        <v>-2141.3660000000077</v>
      </c>
    </row>
    <row r="17" spans="1:8" x14ac:dyDescent="0.2">
      <c r="A17" s="6" t="s">
        <v>5</v>
      </c>
      <c r="B17" s="49"/>
      <c r="C17" s="42">
        <v>22951.698000000004</v>
      </c>
      <c r="D17" s="43">
        <v>24340.827999999994</v>
      </c>
      <c r="E17" s="45"/>
      <c r="F17" s="43"/>
      <c r="G17" s="43">
        <v>21144.088</v>
      </c>
      <c r="H17" s="43">
        <v>21736.703999999998</v>
      </c>
    </row>
    <row r="18" spans="1:8" ht="3" customHeight="1" x14ac:dyDescent="0.2">
      <c r="A18" s="6"/>
      <c r="B18" s="49"/>
      <c r="C18" s="42"/>
      <c r="D18" s="43"/>
      <c r="E18" s="45"/>
      <c r="F18" s="43"/>
      <c r="G18" s="43"/>
      <c r="H18" s="43"/>
    </row>
    <row r="19" spans="1:8" x14ac:dyDescent="0.2">
      <c r="A19" s="6" t="s">
        <v>171</v>
      </c>
      <c r="B19" s="49">
        <v>-339.57499999999618</v>
      </c>
      <c r="C19" s="42">
        <v>-970.75399999999627</v>
      </c>
      <c r="D19" s="43">
        <v>-1855.9489999999983</v>
      </c>
      <c r="E19" s="44"/>
      <c r="F19" s="43">
        <v>-802.59600000000046</v>
      </c>
      <c r="G19" s="43">
        <v>-2047.0869999999993</v>
      </c>
      <c r="H19" s="43">
        <v>-1957.8400000000001</v>
      </c>
    </row>
    <row r="22" spans="1:8" x14ac:dyDescent="0.2">
      <c r="A22" s="182" t="s">
        <v>733</v>
      </c>
    </row>
    <row r="23" spans="1:8" x14ac:dyDescent="0.2">
      <c r="A23" s="292" t="s">
        <v>734</v>
      </c>
      <c r="B23" s="292"/>
      <c r="C23" s="293"/>
      <c r="D23" s="293"/>
      <c r="E23" s="293"/>
      <c r="F23" s="293"/>
      <c r="G23" s="293"/>
      <c r="H23" s="293"/>
    </row>
  </sheetData>
  <mergeCells count="12">
    <mergeCell ref="A3:H3"/>
    <mergeCell ref="A4:H4"/>
    <mergeCell ref="A7:A9"/>
    <mergeCell ref="E7:E9"/>
    <mergeCell ref="D7:D8"/>
    <mergeCell ref="H7:H8"/>
    <mergeCell ref="C7:C8"/>
    <mergeCell ref="G7:G8"/>
    <mergeCell ref="B7:B8"/>
    <mergeCell ref="F7:F8"/>
    <mergeCell ref="B6:D6"/>
    <mergeCell ref="F6:H6"/>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I55"/>
  <sheetViews>
    <sheetView showGridLines="0" zoomScaleNormal="100" workbookViewId="0"/>
  </sheetViews>
  <sheetFormatPr defaultColWidth="9.140625" defaultRowHeight="12.75" x14ac:dyDescent="0.2"/>
  <cols>
    <col min="1" max="1" width="46.42578125" style="510" customWidth="1"/>
    <col min="2" max="2" width="2.140625" style="510" customWidth="1"/>
    <col min="3" max="3" width="9.140625" style="510" customWidth="1"/>
    <col min="4" max="5" width="9.140625" style="510"/>
    <col min="6" max="6" width="2.42578125" style="510" customWidth="1"/>
    <col min="7" max="7" width="9.140625" style="510" customWidth="1"/>
    <col min="8" max="16384" width="9.140625" style="510"/>
  </cols>
  <sheetData>
    <row r="1" spans="1:9" x14ac:dyDescent="0.2">
      <c r="A1" s="148" t="s">
        <v>539</v>
      </c>
    </row>
    <row r="3" spans="1:9" ht="15.75" x14ac:dyDescent="0.25">
      <c r="A3" s="732" t="s">
        <v>855</v>
      </c>
      <c r="B3" s="732"/>
      <c r="C3" s="732"/>
      <c r="D3" s="732"/>
      <c r="E3" s="732"/>
      <c r="F3" s="732"/>
      <c r="G3" s="732"/>
      <c r="H3" s="732"/>
      <c r="I3" s="732"/>
    </row>
    <row r="4" spans="1:9" ht="15.75" x14ac:dyDescent="0.25">
      <c r="A4" s="500"/>
      <c r="B4" s="500"/>
      <c r="C4" s="500"/>
      <c r="D4" s="500"/>
      <c r="E4" s="500"/>
      <c r="F4" s="500"/>
      <c r="G4" s="500"/>
      <c r="H4" s="500"/>
      <c r="I4" s="500"/>
    </row>
    <row r="5" spans="1:9" ht="2.1" customHeight="1" x14ac:dyDescent="0.2">
      <c r="A5" s="184"/>
      <c r="B5" s="184"/>
      <c r="C5" s="184"/>
      <c r="D5" s="184"/>
      <c r="E5" s="184"/>
      <c r="F5" s="184"/>
      <c r="G5" s="184"/>
      <c r="H5" s="184"/>
      <c r="I5" s="184"/>
    </row>
    <row r="6" spans="1:9" ht="3" customHeight="1" x14ac:dyDescent="0.2">
      <c r="A6" s="185"/>
      <c r="B6" s="185"/>
      <c r="C6" s="185"/>
      <c r="D6" s="185"/>
      <c r="E6" s="185"/>
      <c r="F6" s="185"/>
      <c r="G6" s="185"/>
      <c r="H6" s="185"/>
      <c r="I6" s="185"/>
    </row>
    <row r="7" spans="1:9" x14ac:dyDescent="0.2">
      <c r="A7" s="733" t="s">
        <v>52</v>
      </c>
      <c r="B7" s="733"/>
      <c r="C7" s="733"/>
      <c r="D7" s="733"/>
      <c r="E7" s="733"/>
      <c r="F7" s="733"/>
      <c r="G7" s="733"/>
      <c r="H7" s="733"/>
      <c r="I7" s="733"/>
    </row>
    <row r="8" spans="1:9" ht="3" customHeight="1" x14ac:dyDescent="0.2">
      <c r="A8" s="186"/>
      <c r="B8" s="186"/>
      <c r="C8" s="186"/>
      <c r="D8" s="186"/>
      <c r="E8" s="186"/>
      <c r="F8" s="186"/>
      <c r="G8" s="186"/>
      <c r="H8" s="186"/>
      <c r="I8" s="186"/>
    </row>
    <row r="9" spans="1:9" x14ac:dyDescent="0.2">
      <c r="A9" s="187"/>
      <c r="B9" s="187"/>
      <c r="C9" s="729" t="s">
        <v>737</v>
      </c>
      <c r="D9" s="729"/>
      <c r="E9" s="729"/>
      <c r="F9" s="188"/>
      <c r="G9" s="730" t="s">
        <v>506</v>
      </c>
      <c r="H9" s="730"/>
      <c r="I9" s="730"/>
    </row>
    <row r="10" spans="1:9" ht="33.75" x14ac:dyDescent="0.2">
      <c r="A10" s="189"/>
      <c r="B10" s="189"/>
      <c r="C10" s="190" t="s">
        <v>527</v>
      </c>
      <c r="D10" s="191" t="s">
        <v>528</v>
      </c>
      <c r="E10" s="192" t="s">
        <v>777</v>
      </c>
      <c r="F10" s="731"/>
      <c r="G10" s="190" t="s">
        <v>527</v>
      </c>
      <c r="H10" s="190" t="s">
        <v>528</v>
      </c>
      <c r="I10" s="193" t="s">
        <v>529</v>
      </c>
    </row>
    <row r="11" spans="1:9" ht="11.25" customHeight="1" x14ac:dyDescent="0.2">
      <c r="A11" s="189"/>
      <c r="B11" s="189"/>
      <c r="C11" s="189"/>
      <c r="D11" s="194" t="s">
        <v>0</v>
      </c>
      <c r="E11" s="499" t="s">
        <v>0</v>
      </c>
      <c r="F11" s="731"/>
      <c r="G11" s="499"/>
      <c r="H11" s="499" t="s">
        <v>0</v>
      </c>
      <c r="I11" s="499" t="s">
        <v>0</v>
      </c>
    </row>
    <row r="12" spans="1:9" x14ac:dyDescent="0.2">
      <c r="A12" s="189"/>
      <c r="B12" s="189"/>
      <c r="C12" s="189"/>
      <c r="D12" s="195"/>
      <c r="E12" s="196"/>
      <c r="F12" s="197"/>
      <c r="G12" s="197"/>
      <c r="H12" s="197"/>
      <c r="I12" s="197"/>
    </row>
    <row r="13" spans="1:9" ht="10.5" customHeight="1" x14ac:dyDescent="0.2">
      <c r="A13" s="198" t="s">
        <v>530</v>
      </c>
      <c r="B13" s="198"/>
      <c r="C13" s="198"/>
      <c r="D13" s="199"/>
      <c r="E13" s="198"/>
      <c r="F13" s="198"/>
      <c r="G13" s="198"/>
      <c r="H13" s="198"/>
      <c r="I13" s="198"/>
    </row>
    <row r="14" spans="1:9" ht="10.5" customHeight="1" x14ac:dyDescent="0.2">
      <c r="A14" s="200" t="s">
        <v>531</v>
      </c>
      <c r="B14" s="200"/>
      <c r="C14" s="201">
        <v>96.077999999999989</v>
      </c>
      <c r="D14" s="202">
        <v>191.23699999999999</v>
      </c>
      <c r="E14" s="201">
        <v>436.029</v>
      </c>
      <c r="F14" s="201"/>
      <c r="G14" s="201">
        <v>90.499000000000009</v>
      </c>
      <c r="H14" s="201">
        <v>164.63300000000001</v>
      </c>
      <c r="I14" s="201">
        <v>356.197</v>
      </c>
    </row>
    <row r="15" spans="1:9" ht="10.5" customHeight="1" x14ac:dyDescent="0.2">
      <c r="A15" s="200" t="s">
        <v>532</v>
      </c>
      <c r="B15" s="200"/>
      <c r="C15" s="201">
        <v>22.301999999999996</v>
      </c>
      <c r="D15" s="202">
        <v>44.604999999999997</v>
      </c>
      <c r="E15" s="201">
        <v>88.992000000000004</v>
      </c>
      <c r="F15" s="201"/>
      <c r="G15" s="201">
        <v>19.957999999999998</v>
      </c>
      <c r="H15" s="201">
        <v>39.915999999999997</v>
      </c>
      <c r="I15" s="201">
        <v>168.774</v>
      </c>
    </row>
    <row r="16" spans="1:9" ht="10.5" customHeight="1" x14ac:dyDescent="0.2">
      <c r="A16" s="200" t="s">
        <v>533</v>
      </c>
      <c r="B16" s="200"/>
      <c r="C16" s="201">
        <v>340.03299999999996</v>
      </c>
      <c r="D16" s="202">
        <v>696.99599999999998</v>
      </c>
      <c r="E16" s="201">
        <v>1601.3130000000001</v>
      </c>
      <c r="F16" s="201"/>
      <c r="G16" s="201">
        <v>342.19799999999998</v>
      </c>
      <c r="H16" s="201">
        <v>712.72699999999998</v>
      </c>
      <c r="I16" s="201">
        <v>1380.875</v>
      </c>
    </row>
    <row r="17" spans="1:9" ht="10.5" customHeight="1" x14ac:dyDescent="0.2">
      <c r="A17" s="200" t="s">
        <v>534</v>
      </c>
      <c r="B17" s="200"/>
      <c r="C17" s="201">
        <v>310.74</v>
      </c>
      <c r="D17" s="202">
        <v>627.024</v>
      </c>
      <c r="E17" s="201">
        <v>1287.857</v>
      </c>
      <c r="F17" s="201"/>
      <c r="G17" s="201">
        <v>298.34500000000003</v>
      </c>
      <c r="H17" s="201">
        <v>597.798</v>
      </c>
      <c r="I17" s="201">
        <v>1233.3440000000001</v>
      </c>
    </row>
    <row r="18" spans="1:9" ht="10.5" customHeight="1" x14ac:dyDescent="0.2">
      <c r="A18" s="200" t="s">
        <v>535</v>
      </c>
      <c r="B18" s="200"/>
      <c r="C18" s="201">
        <v>474.42400000000004</v>
      </c>
      <c r="D18" s="202">
        <v>860.22900000000004</v>
      </c>
      <c r="E18" s="201">
        <v>1952.0039999999999</v>
      </c>
      <c r="F18" s="201"/>
      <c r="G18" s="201">
        <v>491.49599999999998</v>
      </c>
      <c r="H18" s="201">
        <v>908.452</v>
      </c>
      <c r="I18" s="201">
        <v>1922.1669999999999</v>
      </c>
    </row>
    <row r="19" spans="1:9" ht="10.5" customHeight="1" x14ac:dyDescent="0.2">
      <c r="A19" s="203" t="s">
        <v>536</v>
      </c>
      <c r="B19" s="203"/>
      <c r="C19" s="204">
        <v>1243.5770000000002</v>
      </c>
      <c r="D19" s="205">
        <v>2420.0910000000003</v>
      </c>
      <c r="E19" s="204">
        <v>5366.1949999999997</v>
      </c>
      <c r="F19" s="204"/>
      <c r="G19" s="204">
        <v>1242.4959999999999</v>
      </c>
      <c r="H19" s="204">
        <v>2423.5259999999998</v>
      </c>
      <c r="I19" s="204">
        <v>5061.357</v>
      </c>
    </row>
    <row r="20" spans="1:9" ht="3" customHeight="1" x14ac:dyDescent="0.2">
      <c r="A20" s="200"/>
      <c r="B20" s="200"/>
      <c r="C20" s="201"/>
      <c r="D20" s="202"/>
      <c r="E20" s="201"/>
      <c r="F20" s="201"/>
      <c r="G20" s="201"/>
      <c r="H20" s="201"/>
      <c r="I20" s="201"/>
    </row>
    <row r="21" spans="1:9" ht="10.5" customHeight="1" x14ac:dyDescent="0.2">
      <c r="A21" s="198" t="s">
        <v>537</v>
      </c>
      <c r="B21" s="198"/>
      <c r="C21" s="201"/>
      <c r="D21" s="202"/>
      <c r="E21" s="201"/>
      <c r="F21" s="201"/>
      <c r="G21" s="201"/>
      <c r="H21" s="201"/>
      <c r="I21" s="201"/>
    </row>
    <row r="22" spans="1:9" ht="10.5" customHeight="1" x14ac:dyDescent="0.2">
      <c r="A22" s="200" t="s">
        <v>531</v>
      </c>
      <c r="B22" s="200"/>
      <c r="C22" s="201">
        <v>7.7520000000000007</v>
      </c>
      <c r="D22" s="202">
        <v>8.9350000000000005</v>
      </c>
      <c r="E22" s="201">
        <v>57.408999999999999</v>
      </c>
      <c r="F22" s="201"/>
      <c r="G22" s="201">
        <v>16.733999999999998</v>
      </c>
      <c r="H22" s="201">
        <v>26.405999999999999</v>
      </c>
      <c r="I22" s="201">
        <v>54.668999999999997</v>
      </c>
    </row>
    <row r="23" spans="1:9" ht="10.5" customHeight="1" x14ac:dyDescent="0.2">
      <c r="A23" s="200" t="s">
        <v>532</v>
      </c>
      <c r="B23" s="200"/>
      <c r="C23" s="201">
        <v>14.436</v>
      </c>
      <c r="D23" s="202">
        <v>28.872</v>
      </c>
      <c r="E23" s="201">
        <v>57.756999999999998</v>
      </c>
      <c r="F23" s="201"/>
      <c r="G23" s="201">
        <v>13.923</v>
      </c>
      <c r="H23" s="201">
        <v>27.846</v>
      </c>
      <c r="I23" s="201">
        <v>113.416</v>
      </c>
    </row>
    <row r="24" spans="1:9" ht="10.5" customHeight="1" x14ac:dyDescent="0.2">
      <c r="A24" s="200" t="s">
        <v>533</v>
      </c>
      <c r="B24" s="200"/>
      <c r="C24" s="201">
        <v>13.065999999999999</v>
      </c>
      <c r="D24" s="202">
        <v>33.823</v>
      </c>
      <c r="E24" s="201">
        <v>133.803</v>
      </c>
      <c r="F24" s="201"/>
      <c r="G24" s="201">
        <v>19.664999999999999</v>
      </c>
      <c r="H24" s="201">
        <v>45.390999999999998</v>
      </c>
      <c r="I24" s="201">
        <v>106.714</v>
      </c>
    </row>
    <row r="25" spans="1:9" ht="10.5" customHeight="1" x14ac:dyDescent="0.2">
      <c r="A25" s="200" t="s">
        <v>534</v>
      </c>
      <c r="B25" s="200"/>
      <c r="C25" s="201">
        <v>4.6829999999999998</v>
      </c>
      <c r="D25" s="202">
        <v>9.5679999999999996</v>
      </c>
      <c r="E25" s="201">
        <v>18.286000000000001</v>
      </c>
      <c r="F25" s="201"/>
      <c r="G25" s="201">
        <v>4.7020000000000008</v>
      </c>
      <c r="H25" s="201">
        <v>9.0920000000000005</v>
      </c>
      <c r="I25" s="201">
        <v>16.690000000000001</v>
      </c>
    </row>
    <row r="26" spans="1:9" ht="10.5" customHeight="1" x14ac:dyDescent="0.2">
      <c r="A26" s="200" t="s">
        <v>535</v>
      </c>
      <c r="B26" s="200"/>
      <c r="C26" s="201">
        <v>160.47000000000003</v>
      </c>
      <c r="D26" s="202">
        <v>176.46700000000001</v>
      </c>
      <c r="E26" s="201">
        <v>239.095</v>
      </c>
      <c r="F26" s="201"/>
      <c r="G26" s="201">
        <v>15.821000000000005</v>
      </c>
      <c r="H26" s="201">
        <v>51.551000000000002</v>
      </c>
      <c r="I26" s="201">
        <v>150.512</v>
      </c>
    </row>
    <row r="27" spans="1:9" ht="10.5" customHeight="1" x14ac:dyDescent="0.2">
      <c r="A27" s="206" t="s">
        <v>538</v>
      </c>
      <c r="B27" s="206"/>
      <c r="C27" s="207">
        <v>200.40700000000001</v>
      </c>
      <c r="D27" s="208">
        <v>257.66500000000002</v>
      </c>
      <c r="E27" s="207">
        <v>506.35</v>
      </c>
      <c r="F27" s="207"/>
      <c r="G27" s="207">
        <v>70.844999999999999</v>
      </c>
      <c r="H27" s="207">
        <v>160.286</v>
      </c>
      <c r="I27" s="207">
        <v>442.00099999999998</v>
      </c>
    </row>
    <row r="28" spans="1:9" ht="3" customHeight="1" x14ac:dyDescent="0.2">
      <c r="A28" s="501"/>
      <c r="B28" s="501"/>
      <c r="C28" s="501"/>
      <c r="D28" s="501"/>
      <c r="E28" s="501"/>
      <c r="F28" s="501"/>
      <c r="G28" s="501"/>
      <c r="H28" s="501"/>
      <c r="I28" s="501"/>
    </row>
    <row r="29" spans="1:9" x14ac:dyDescent="0.2">
      <c r="A29" s="734" t="s">
        <v>228</v>
      </c>
      <c r="B29" s="734"/>
      <c r="C29" s="734"/>
      <c r="D29" s="734"/>
      <c r="E29" s="734"/>
      <c r="F29" s="734"/>
      <c r="G29" s="734"/>
      <c r="H29" s="734"/>
      <c r="I29" s="734"/>
    </row>
    <row r="30" spans="1:9" ht="3" customHeight="1" x14ac:dyDescent="0.2">
      <c r="A30" s="186"/>
      <c r="B30" s="186"/>
      <c r="C30" s="186"/>
      <c r="D30" s="186"/>
      <c r="E30" s="186"/>
      <c r="F30" s="186"/>
      <c r="G30" s="186"/>
      <c r="H30" s="186"/>
      <c r="I30" s="186"/>
    </row>
    <row r="31" spans="1:9" x14ac:dyDescent="0.2">
      <c r="A31" s="187"/>
      <c r="B31" s="187"/>
      <c r="C31" s="729" t="s">
        <v>737</v>
      </c>
      <c r="D31" s="729"/>
      <c r="E31" s="729"/>
      <c r="F31" s="188"/>
      <c r="G31" s="730" t="s">
        <v>506</v>
      </c>
      <c r="H31" s="730"/>
      <c r="I31" s="730"/>
    </row>
    <row r="32" spans="1:9" ht="33.75" x14ac:dyDescent="0.2">
      <c r="A32" s="209"/>
      <c r="B32" s="209"/>
      <c r="C32" s="190" t="s">
        <v>527</v>
      </c>
      <c r="D32" s="191" t="s">
        <v>528</v>
      </c>
      <c r="E32" s="192" t="s">
        <v>777</v>
      </c>
      <c r="F32" s="731"/>
      <c r="G32" s="190" t="s">
        <v>527</v>
      </c>
      <c r="H32" s="190" t="s">
        <v>528</v>
      </c>
      <c r="I32" s="193" t="s">
        <v>529</v>
      </c>
    </row>
    <row r="33" spans="1:9" ht="11.25" customHeight="1" x14ac:dyDescent="0.2">
      <c r="A33" s="209"/>
      <c r="B33" s="209"/>
      <c r="C33" s="209"/>
      <c r="D33" s="194" t="s">
        <v>0</v>
      </c>
      <c r="E33" s="499" t="s">
        <v>0</v>
      </c>
      <c r="F33" s="731"/>
      <c r="G33" s="499"/>
      <c r="H33" s="499" t="s">
        <v>0</v>
      </c>
      <c r="I33" s="499" t="s">
        <v>0</v>
      </c>
    </row>
    <row r="34" spans="1:9" ht="3" customHeight="1" x14ac:dyDescent="0.2">
      <c r="A34" s="209"/>
      <c r="B34" s="209"/>
      <c r="C34" s="209"/>
      <c r="D34" s="210"/>
      <c r="E34" s="211"/>
      <c r="F34" s="212"/>
      <c r="G34" s="212"/>
      <c r="H34" s="212"/>
      <c r="I34" s="212"/>
    </row>
    <row r="35" spans="1:9" ht="10.5" customHeight="1" x14ac:dyDescent="0.2">
      <c r="A35" s="198" t="s">
        <v>530</v>
      </c>
      <c r="B35" s="198"/>
      <c r="C35" s="198"/>
      <c r="D35" s="199"/>
      <c r="E35" s="198"/>
      <c r="F35" s="198"/>
      <c r="G35" s="198"/>
      <c r="H35" s="198"/>
      <c r="I35" s="198"/>
    </row>
    <row r="36" spans="1:9" ht="10.5" customHeight="1" x14ac:dyDescent="0.2">
      <c r="A36" s="200" t="s">
        <v>531</v>
      </c>
      <c r="B36" s="200"/>
      <c r="C36" s="201">
        <v>96.077999999999989</v>
      </c>
      <c r="D36" s="202">
        <v>191.23699999999999</v>
      </c>
      <c r="E36" s="201">
        <v>436.029</v>
      </c>
      <c r="F36" s="201"/>
      <c r="G36" s="201">
        <v>90.527999999999992</v>
      </c>
      <c r="H36" s="201">
        <v>164.70599999999999</v>
      </c>
      <c r="I36" s="201">
        <v>365.18200000000002</v>
      </c>
    </row>
    <row r="37" spans="1:9" ht="10.5" customHeight="1" x14ac:dyDescent="0.2">
      <c r="A37" s="200" t="s">
        <v>532</v>
      </c>
      <c r="B37" s="200"/>
      <c r="C37" s="201">
        <v>22.301999999999996</v>
      </c>
      <c r="D37" s="202">
        <v>44.604999999999997</v>
      </c>
      <c r="E37" s="201">
        <v>88.992000000000004</v>
      </c>
      <c r="F37" s="201"/>
      <c r="G37" s="201">
        <v>19.957999999999998</v>
      </c>
      <c r="H37" s="201">
        <v>39.915999999999997</v>
      </c>
      <c r="I37" s="201">
        <v>168.774</v>
      </c>
    </row>
    <row r="38" spans="1:9" ht="10.5" customHeight="1" x14ac:dyDescent="0.2">
      <c r="A38" s="200" t="s">
        <v>533</v>
      </c>
      <c r="B38" s="200"/>
      <c r="C38" s="201">
        <v>546.45199999999988</v>
      </c>
      <c r="D38" s="202">
        <v>1089.8589999999999</v>
      </c>
      <c r="E38" s="201">
        <v>2468.3829999999998</v>
      </c>
      <c r="F38" s="201"/>
      <c r="G38" s="201">
        <v>531.55000000000007</v>
      </c>
      <c r="H38" s="201">
        <v>1078.1300000000001</v>
      </c>
      <c r="I38" s="201">
        <v>2177.0100000000002</v>
      </c>
    </row>
    <row r="39" spans="1:9" ht="10.5" customHeight="1" x14ac:dyDescent="0.2">
      <c r="A39" s="200" t="s">
        <v>534</v>
      </c>
      <c r="B39" s="200"/>
      <c r="C39" s="201">
        <v>310.74</v>
      </c>
      <c r="D39" s="202">
        <v>627.024</v>
      </c>
      <c r="E39" s="201">
        <v>1287.857</v>
      </c>
      <c r="F39" s="201"/>
      <c r="G39" s="201">
        <v>298.34500000000003</v>
      </c>
      <c r="H39" s="201">
        <v>597.798</v>
      </c>
      <c r="I39" s="201">
        <v>1233.3440000000001</v>
      </c>
    </row>
    <row r="40" spans="1:9" ht="10.5" customHeight="1" x14ac:dyDescent="0.2">
      <c r="A40" s="200" t="s">
        <v>535</v>
      </c>
      <c r="B40" s="200"/>
      <c r="C40" s="201">
        <v>3.129</v>
      </c>
      <c r="D40" s="202">
        <v>5.4489999999999998</v>
      </c>
      <c r="E40" s="201">
        <v>32.090000000000003</v>
      </c>
      <c r="F40" s="201"/>
      <c r="G40" s="201">
        <v>1.552</v>
      </c>
      <c r="H40" s="201">
        <v>3.7570000000000001</v>
      </c>
      <c r="I40" s="201">
        <v>30.974</v>
      </c>
    </row>
    <row r="41" spans="1:9" ht="10.5" customHeight="1" x14ac:dyDescent="0.2">
      <c r="A41" s="203" t="s">
        <v>536</v>
      </c>
      <c r="B41" s="203"/>
      <c r="C41" s="204">
        <v>978.70099999999991</v>
      </c>
      <c r="D41" s="205">
        <v>1958.174</v>
      </c>
      <c r="E41" s="204">
        <v>4313.3509999999997</v>
      </c>
      <c r="F41" s="204"/>
      <c r="G41" s="204">
        <v>941.93300000000022</v>
      </c>
      <c r="H41" s="204">
        <v>1884.3070000000002</v>
      </c>
      <c r="I41" s="204">
        <v>3975.2840000000006</v>
      </c>
    </row>
    <row r="42" spans="1:9" ht="3" customHeight="1" x14ac:dyDescent="0.2">
      <c r="A42" s="200"/>
      <c r="B42" s="200"/>
      <c r="C42" s="201"/>
      <c r="D42" s="202"/>
      <c r="E42" s="201"/>
      <c r="F42" s="201"/>
      <c r="G42" s="201"/>
      <c r="H42" s="201"/>
      <c r="I42" s="201"/>
    </row>
    <row r="43" spans="1:9" ht="10.5" customHeight="1" x14ac:dyDescent="0.2">
      <c r="A43" s="198" t="s">
        <v>537</v>
      </c>
      <c r="B43" s="198"/>
      <c r="C43" s="201"/>
      <c r="D43" s="202"/>
      <c r="E43" s="201"/>
      <c r="F43" s="201"/>
      <c r="G43" s="201"/>
      <c r="H43" s="201"/>
      <c r="I43" s="201"/>
    </row>
    <row r="44" spans="1:9" ht="10.5" customHeight="1" x14ac:dyDescent="0.2">
      <c r="A44" s="200" t="s">
        <v>531</v>
      </c>
      <c r="B44" s="200"/>
      <c r="C44" s="201">
        <v>7.7520000000000007</v>
      </c>
      <c r="D44" s="202">
        <v>8.9350000000000005</v>
      </c>
      <c r="E44" s="201">
        <v>58.398000000000003</v>
      </c>
      <c r="F44" s="201"/>
      <c r="G44" s="201">
        <v>16.733999999999998</v>
      </c>
      <c r="H44" s="201">
        <v>26.405999999999999</v>
      </c>
      <c r="I44" s="201">
        <v>56.276000000000003</v>
      </c>
    </row>
    <row r="45" spans="1:9" ht="10.5" customHeight="1" x14ac:dyDescent="0.2">
      <c r="A45" s="200" t="s">
        <v>532</v>
      </c>
      <c r="B45" s="200"/>
      <c r="C45" s="201">
        <v>14.436</v>
      </c>
      <c r="D45" s="202">
        <v>28.872</v>
      </c>
      <c r="E45" s="201">
        <v>57.756999999999998</v>
      </c>
      <c r="F45" s="201"/>
      <c r="G45" s="201">
        <v>13.923</v>
      </c>
      <c r="H45" s="201">
        <v>27.846</v>
      </c>
      <c r="I45" s="201">
        <v>113.416</v>
      </c>
    </row>
    <row r="46" spans="1:9" ht="10.5" customHeight="1" x14ac:dyDescent="0.2">
      <c r="A46" s="200" t="s">
        <v>533</v>
      </c>
      <c r="B46" s="200"/>
      <c r="C46" s="201">
        <v>25.244999999999997</v>
      </c>
      <c r="D46" s="202">
        <v>51.872999999999998</v>
      </c>
      <c r="E46" s="201">
        <v>141.84899999999999</v>
      </c>
      <c r="F46" s="201"/>
      <c r="G46" s="201">
        <v>57.83</v>
      </c>
      <c r="H46" s="201">
        <v>91.367999999999995</v>
      </c>
      <c r="I46" s="201">
        <v>178.364</v>
      </c>
    </row>
    <row r="47" spans="1:9" ht="10.5" customHeight="1" x14ac:dyDescent="0.2">
      <c r="A47" s="200" t="s">
        <v>534</v>
      </c>
      <c r="B47" s="200"/>
      <c r="C47" s="201">
        <v>4.6829999999999998</v>
      </c>
      <c r="D47" s="202">
        <v>9.5679999999999996</v>
      </c>
      <c r="E47" s="201">
        <v>18.286000000000001</v>
      </c>
      <c r="F47" s="201"/>
      <c r="G47" s="201">
        <v>4.7020000000000008</v>
      </c>
      <c r="H47" s="201">
        <v>9.0920000000000005</v>
      </c>
      <c r="I47" s="201">
        <v>16.690000000000001</v>
      </c>
    </row>
    <row r="48" spans="1:9" ht="10.5" customHeight="1" x14ac:dyDescent="0.2">
      <c r="A48" s="200" t="s">
        <v>535</v>
      </c>
      <c r="B48" s="200"/>
      <c r="C48" s="201">
        <v>0</v>
      </c>
      <c r="D48" s="202">
        <v>0</v>
      </c>
      <c r="E48" s="213">
        <v>0</v>
      </c>
      <c r="F48" s="201"/>
      <c r="G48" s="213">
        <v>0</v>
      </c>
      <c r="H48" s="213">
        <v>0</v>
      </c>
      <c r="I48" s="201">
        <v>0</v>
      </c>
    </row>
    <row r="49" spans="1:9" ht="10.5" customHeight="1" x14ac:dyDescent="0.2">
      <c r="A49" s="214" t="s">
        <v>538</v>
      </c>
      <c r="B49" s="214"/>
      <c r="C49" s="215">
        <v>52.116000000000007</v>
      </c>
      <c r="D49" s="216">
        <v>99.248000000000005</v>
      </c>
      <c r="E49" s="215">
        <v>276.29000000000002</v>
      </c>
      <c r="F49" s="215"/>
      <c r="G49" s="215">
        <v>93.189000000000021</v>
      </c>
      <c r="H49" s="215">
        <v>154.71200000000002</v>
      </c>
      <c r="I49" s="215">
        <v>364.74600000000004</v>
      </c>
    </row>
    <row r="50" spans="1:9" x14ac:dyDescent="0.2">
      <c r="A50" s="214"/>
      <c r="B50" s="214"/>
      <c r="C50" s="214"/>
      <c r="D50" s="215"/>
      <c r="E50" s="215"/>
      <c r="F50" s="215"/>
      <c r="G50" s="215"/>
      <c r="H50" s="215"/>
      <c r="I50" s="215"/>
    </row>
    <row r="51" spans="1:9" ht="12.75" customHeight="1" x14ac:dyDescent="0.2">
      <c r="A51" s="217"/>
      <c r="B51" s="217"/>
      <c r="C51" s="217"/>
      <c r="D51" s="218"/>
      <c r="E51" s="219"/>
      <c r="F51" s="218"/>
      <c r="G51" s="218"/>
      <c r="H51" s="218"/>
      <c r="I51" s="218"/>
    </row>
    <row r="52" spans="1:9" x14ac:dyDescent="0.2">
      <c r="A52" s="507" t="s">
        <v>840</v>
      </c>
      <c r="B52" s="217"/>
      <c r="C52" s="217"/>
      <c r="D52" s="218"/>
      <c r="E52" s="218"/>
      <c r="F52" s="218"/>
      <c r="G52" s="218"/>
      <c r="H52" s="218"/>
      <c r="I52" s="218"/>
    </row>
    <row r="53" spans="1:9" x14ac:dyDescent="0.2">
      <c r="A53" s="507" t="s">
        <v>841</v>
      </c>
      <c r="B53" s="220"/>
      <c r="C53" s="220"/>
      <c r="D53" s="200"/>
      <c r="E53" s="200"/>
      <c r="F53" s="200"/>
      <c r="G53" s="200"/>
      <c r="H53" s="200"/>
      <c r="I53" s="200"/>
    </row>
    <row r="54" spans="1:9" x14ac:dyDescent="0.2">
      <c r="A54" s="507" t="s">
        <v>842</v>
      </c>
    </row>
    <row r="55" spans="1:9" x14ac:dyDescent="0.2">
      <c r="A55" s="507" t="s">
        <v>693</v>
      </c>
    </row>
  </sheetData>
  <mergeCells count="9">
    <mergeCell ref="C31:E31"/>
    <mergeCell ref="G31:I31"/>
    <mergeCell ref="F32:F33"/>
    <mergeCell ref="A3:I3"/>
    <mergeCell ref="A7:I7"/>
    <mergeCell ref="C9:E9"/>
    <mergeCell ref="G9:I9"/>
    <mergeCell ref="F10:F11"/>
    <mergeCell ref="A29:I2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pageSetUpPr fitToPage="1"/>
  </sheetPr>
  <dimension ref="A1:I79"/>
  <sheetViews>
    <sheetView showGridLines="0" zoomScaleNormal="100" workbookViewId="0"/>
  </sheetViews>
  <sheetFormatPr defaultColWidth="9.140625" defaultRowHeight="12.75" x14ac:dyDescent="0.2"/>
  <cols>
    <col min="1" max="1" width="37.7109375" style="510" customWidth="1"/>
    <col min="2" max="3" width="10.7109375" style="510" customWidth="1"/>
    <col min="4" max="4" width="10.7109375" style="548" customWidth="1"/>
    <col min="5" max="5" width="2.7109375" style="510" customWidth="1"/>
    <col min="6" max="8" width="10.7109375" style="510" customWidth="1"/>
    <col min="9" max="9" width="3" style="510" customWidth="1"/>
    <col min="10" max="14" width="9.140625" style="510"/>
    <col min="15" max="15" width="8.7109375" style="510" customWidth="1"/>
    <col min="16" max="16384" width="9.140625" style="510"/>
  </cols>
  <sheetData>
    <row r="1" spans="1:9" x14ac:dyDescent="0.2">
      <c r="A1" s="148" t="s">
        <v>540</v>
      </c>
    </row>
    <row r="2" spans="1:9" x14ac:dyDescent="0.2">
      <c r="A2" s="577"/>
      <c r="B2" s="577"/>
    </row>
    <row r="3" spans="1:9" ht="15.75" x14ac:dyDescent="0.25">
      <c r="A3" s="720" t="s">
        <v>183</v>
      </c>
      <c r="B3" s="720"/>
      <c r="C3" s="720"/>
      <c r="D3" s="720"/>
      <c r="E3" s="720"/>
      <c r="F3" s="720"/>
      <c r="G3" s="720"/>
      <c r="H3" s="720"/>
      <c r="I3" s="503"/>
    </row>
    <row r="4" spans="1:9" x14ac:dyDescent="0.2">
      <c r="A4" s="721" t="s">
        <v>184</v>
      </c>
      <c r="B4" s="721"/>
      <c r="C4" s="721"/>
      <c r="D4" s="721"/>
      <c r="E4" s="721"/>
      <c r="F4" s="721"/>
      <c r="G4" s="721"/>
      <c r="H4" s="721"/>
      <c r="I4" s="573"/>
    </row>
    <row r="5" spans="1:9" ht="3" customHeight="1" x14ac:dyDescent="0.2">
      <c r="A5" s="575"/>
      <c r="B5" s="574"/>
    </row>
    <row r="6" spans="1:9" x14ac:dyDescent="0.2">
      <c r="A6" s="610"/>
      <c r="B6" s="727" t="s">
        <v>737</v>
      </c>
      <c r="C6" s="727"/>
      <c r="D6" s="727"/>
      <c r="E6" s="567"/>
      <c r="F6" s="719" t="s">
        <v>506</v>
      </c>
      <c r="G6" s="719"/>
      <c r="H6" s="719"/>
      <c r="I6" s="611"/>
    </row>
    <row r="7" spans="1:9" ht="23.25" customHeight="1" x14ac:dyDescent="0.2">
      <c r="B7" s="362" t="s">
        <v>497</v>
      </c>
      <c r="C7" s="589" t="s">
        <v>496</v>
      </c>
      <c r="D7" s="362" t="s">
        <v>501</v>
      </c>
      <c r="E7" s="728"/>
      <c r="F7" s="564" t="s">
        <v>497</v>
      </c>
      <c r="G7" s="564" t="s">
        <v>500</v>
      </c>
      <c r="H7" s="565" t="s">
        <v>210</v>
      </c>
      <c r="I7" s="565"/>
    </row>
    <row r="8" spans="1:9" x14ac:dyDescent="0.2">
      <c r="B8" s="564" t="s">
        <v>0</v>
      </c>
      <c r="C8" s="589" t="s">
        <v>0</v>
      </c>
      <c r="D8" s="564" t="s">
        <v>0</v>
      </c>
      <c r="E8" s="728"/>
      <c r="F8" s="564" t="s">
        <v>0</v>
      </c>
      <c r="G8" s="564" t="s">
        <v>0</v>
      </c>
      <c r="H8" s="564" t="s">
        <v>0</v>
      </c>
      <c r="I8" s="564"/>
    </row>
    <row r="9" spans="1:9" ht="3" customHeight="1" x14ac:dyDescent="0.2">
      <c r="C9" s="587"/>
      <c r="D9" s="612"/>
      <c r="E9" s="586"/>
      <c r="F9" s="586"/>
      <c r="G9" s="586"/>
      <c r="H9" s="586"/>
      <c r="I9" s="586"/>
    </row>
    <row r="10" spans="1:9" x14ac:dyDescent="0.2">
      <c r="A10" s="613" t="s">
        <v>185</v>
      </c>
      <c r="B10" s="613"/>
      <c r="C10" s="587"/>
      <c r="D10" s="612"/>
      <c r="E10" s="586"/>
      <c r="F10" s="586"/>
      <c r="G10" s="586"/>
      <c r="H10" s="586"/>
      <c r="I10" s="586"/>
    </row>
    <row r="11" spans="1:9" ht="3" customHeight="1" x14ac:dyDescent="0.2">
      <c r="A11" s="352"/>
      <c r="B11" s="352"/>
      <c r="C11" s="587"/>
      <c r="D11" s="612"/>
      <c r="E11" s="586"/>
      <c r="F11" s="586"/>
      <c r="G11" s="586"/>
      <c r="H11" s="586"/>
      <c r="I11" s="586"/>
    </row>
    <row r="12" spans="1:9" x14ac:dyDescent="0.2">
      <c r="A12" s="614" t="s">
        <v>186</v>
      </c>
      <c r="B12" s="429">
        <v>182.25800000000254</v>
      </c>
      <c r="C12" s="533">
        <v>82.560000000003129</v>
      </c>
      <c r="D12" s="429">
        <v>-673.53299999999945</v>
      </c>
      <c r="E12" s="534"/>
      <c r="F12" s="429">
        <v>-32.276000000002568</v>
      </c>
      <c r="G12" s="534">
        <v>-701.15100000000166</v>
      </c>
      <c r="H12" s="534">
        <v>-617.71600000000763</v>
      </c>
      <c r="I12" s="534"/>
    </row>
    <row r="13" spans="1:9" x14ac:dyDescent="0.2">
      <c r="A13" s="614" t="s">
        <v>187</v>
      </c>
      <c r="B13" s="429">
        <v>0</v>
      </c>
      <c r="C13" s="533">
        <v>0</v>
      </c>
      <c r="D13" s="429">
        <v>0</v>
      </c>
      <c r="E13" s="534"/>
      <c r="F13" s="429">
        <v>0</v>
      </c>
      <c r="G13" s="534">
        <v>0</v>
      </c>
      <c r="H13" s="534">
        <v>0</v>
      </c>
      <c r="I13" s="534"/>
    </row>
    <row r="14" spans="1:9" ht="2.4500000000000002" customHeight="1" x14ac:dyDescent="0.2">
      <c r="A14" s="614"/>
      <c r="B14" s="431"/>
      <c r="C14" s="528"/>
      <c r="D14" s="431"/>
      <c r="E14" s="529"/>
      <c r="F14" s="431"/>
      <c r="G14" s="529"/>
      <c r="H14" s="529"/>
      <c r="I14" s="529"/>
    </row>
    <row r="15" spans="1:9" x14ac:dyDescent="0.2">
      <c r="A15" s="614" t="s">
        <v>188</v>
      </c>
      <c r="B15" s="431"/>
      <c r="C15" s="528"/>
      <c r="D15" s="431"/>
      <c r="E15" s="529"/>
      <c r="F15" s="431"/>
      <c r="G15" s="529"/>
      <c r="I15" s="529"/>
    </row>
    <row r="16" spans="1:9" hidden="1" x14ac:dyDescent="0.2">
      <c r="A16" s="505" t="s">
        <v>200</v>
      </c>
      <c r="B16" s="431">
        <v>0</v>
      </c>
      <c r="C16" s="528">
        <v>0</v>
      </c>
      <c r="D16" s="431">
        <v>0</v>
      </c>
      <c r="E16" s="529"/>
      <c r="F16" s="431">
        <v>0</v>
      </c>
      <c r="G16" s="529">
        <v>0</v>
      </c>
      <c r="H16" s="529">
        <v>0</v>
      </c>
      <c r="I16" s="529"/>
    </row>
    <row r="17" spans="1:9" x14ac:dyDescent="0.2">
      <c r="A17" s="614" t="s">
        <v>190</v>
      </c>
      <c r="B17" s="431">
        <v>0</v>
      </c>
      <c r="C17" s="528">
        <v>0</v>
      </c>
      <c r="D17" s="429">
        <v>0</v>
      </c>
      <c r="E17" s="529"/>
      <c r="F17" s="431">
        <v>0</v>
      </c>
      <c r="G17" s="529">
        <v>0</v>
      </c>
      <c r="H17" s="529">
        <v>0</v>
      </c>
      <c r="I17" s="529"/>
    </row>
    <row r="18" spans="1:9" ht="2.4500000000000002" customHeight="1" x14ac:dyDescent="0.2">
      <c r="A18" s="614"/>
      <c r="B18" s="431"/>
      <c r="C18" s="528"/>
      <c r="D18" s="429"/>
      <c r="E18" s="529"/>
      <c r="F18" s="431"/>
      <c r="G18" s="529"/>
      <c r="H18" s="529"/>
      <c r="I18" s="529"/>
    </row>
    <row r="19" spans="1:9" ht="22.5" x14ac:dyDescent="0.2">
      <c r="A19" s="614" t="s">
        <v>191</v>
      </c>
      <c r="B19" s="429">
        <v>0</v>
      </c>
      <c r="C19" s="533">
        <v>0</v>
      </c>
      <c r="D19" s="429">
        <v>0</v>
      </c>
      <c r="E19" s="534"/>
      <c r="F19" s="429">
        <v>0</v>
      </c>
      <c r="G19" s="534">
        <v>0</v>
      </c>
      <c r="H19" s="534">
        <v>0</v>
      </c>
      <c r="I19" s="534"/>
    </row>
    <row r="20" spans="1:9" x14ac:dyDescent="0.2">
      <c r="A20" s="615" t="s">
        <v>192</v>
      </c>
      <c r="B20" s="434">
        <v>182.25800000000254</v>
      </c>
      <c r="C20" s="537">
        <v>82.560000000003129</v>
      </c>
      <c r="D20" s="434">
        <v>-673.53299999999945</v>
      </c>
      <c r="E20" s="538"/>
      <c r="F20" s="434">
        <v>-32.276000000002568</v>
      </c>
      <c r="G20" s="538">
        <v>-701.15100000000166</v>
      </c>
      <c r="H20" s="538">
        <v>-617.71600000000763</v>
      </c>
      <c r="I20" s="538"/>
    </row>
    <row r="21" spans="1:9" ht="3" customHeight="1" x14ac:dyDescent="0.2">
      <c r="A21" s="352"/>
      <c r="B21" s="431"/>
      <c r="C21" s="528"/>
      <c r="D21" s="431"/>
      <c r="E21" s="529"/>
      <c r="F21" s="431"/>
      <c r="G21" s="529"/>
      <c r="H21" s="529"/>
      <c r="I21" s="529"/>
    </row>
    <row r="22" spans="1:9" x14ac:dyDescent="0.2">
      <c r="A22" s="613" t="s">
        <v>193</v>
      </c>
      <c r="B22" s="431"/>
      <c r="C22" s="528"/>
      <c r="D22" s="431"/>
      <c r="E22" s="529"/>
      <c r="F22" s="431"/>
      <c r="G22" s="529"/>
      <c r="H22" s="529"/>
      <c r="I22" s="529"/>
    </row>
    <row r="23" spans="1:9" ht="3" customHeight="1" x14ac:dyDescent="0.2">
      <c r="A23" s="352"/>
      <c r="B23" s="431"/>
      <c r="C23" s="528"/>
      <c r="D23" s="431"/>
      <c r="E23" s="529"/>
      <c r="F23" s="431"/>
      <c r="G23" s="529"/>
      <c r="H23" s="529"/>
      <c r="I23" s="529"/>
    </row>
    <row r="24" spans="1:9" ht="14.25" customHeight="1" x14ac:dyDescent="0.2">
      <c r="A24" s="614" t="s">
        <v>186</v>
      </c>
      <c r="B24" s="429">
        <v>197.95700000000579</v>
      </c>
      <c r="C24" s="533">
        <v>449.7300000000032</v>
      </c>
      <c r="D24" s="429">
        <v>-1010.4119999999893</v>
      </c>
      <c r="E24" s="534"/>
      <c r="F24" s="429">
        <v>-530.53499999998712</v>
      </c>
      <c r="G24" s="534">
        <v>-1126.1329999999907</v>
      </c>
      <c r="H24" s="534">
        <v>-1622.5720000000074</v>
      </c>
      <c r="I24" s="534"/>
    </row>
    <row r="25" spans="1:9" x14ac:dyDescent="0.2">
      <c r="A25" s="614" t="s">
        <v>187</v>
      </c>
      <c r="B25" s="429">
        <v>0</v>
      </c>
      <c r="C25" s="533">
        <v>0</v>
      </c>
      <c r="D25" s="429">
        <v>0</v>
      </c>
      <c r="E25" s="534"/>
      <c r="F25" s="429">
        <v>0</v>
      </c>
      <c r="G25" s="534">
        <v>0</v>
      </c>
      <c r="H25" s="534">
        <v>0</v>
      </c>
      <c r="I25" s="529"/>
    </row>
    <row r="26" spans="1:9" ht="2.4500000000000002" customHeight="1" x14ac:dyDescent="0.2">
      <c r="A26" s="614"/>
      <c r="B26" s="431"/>
      <c r="C26" s="528"/>
      <c r="D26" s="431"/>
      <c r="E26" s="529"/>
      <c r="F26" s="431"/>
      <c r="G26" s="529"/>
      <c r="H26" s="529"/>
      <c r="I26" s="529"/>
    </row>
    <row r="27" spans="1:9" x14ac:dyDescent="0.2">
      <c r="A27" s="614" t="s">
        <v>188</v>
      </c>
      <c r="B27" s="541"/>
      <c r="C27" s="539"/>
      <c r="D27" s="541"/>
      <c r="E27" s="367"/>
      <c r="F27" s="541"/>
      <c r="G27" s="367"/>
      <c r="H27" s="367"/>
      <c r="I27" s="367"/>
    </row>
    <row r="28" spans="1:9" x14ac:dyDescent="0.2">
      <c r="A28" s="505" t="s">
        <v>189</v>
      </c>
      <c r="B28" s="431">
        <v>0</v>
      </c>
      <c r="C28" s="528">
        <v>0</v>
      </c>
      <c r="D28" s="431">
        <v>0</v>
      </c>
      <c r="E28" s="529"/>
      <c r="F28" s="431">
        <v>0</v>
      </c>
      <c r="G28" s="529">
        <v>0</v>
      </c>
      <c r="H28" s="529">
        <v>0</v>
      </c>
      <c r="I28" s="529"/>
    </row>
    <row r="29" spans="1:9" hidden="1" x14ac:dyDescent="0.2">
      <c r="A29" s="505" t="s">
        <v>200</v>
      </c>
      <c r="B29" s="431">
        <v>0</v>
      </c>
      <c r="C29" s="528">
        <v>0</v>
      </c>
      <c r="D29" s="431">
        <v>0</v>
      </c>
      <c r="E29" s="529"/>
      <c r="F29" s="431">
        <v>0</v>
      </c>
      <c r="G29" s="529">
        <v>0</v>
      </c>
      <c r="H29" s="529">
        <v>0</v>
      </c>
      <c r="I29" s="529"/>
    </row>
    <row r="30" spans="1:9" x14ac:dyDescent="0.2">
      <c r="A30" s="614" t="s">
        <v>190</v>
      </c>
      <c r="B30" s="429">
        <v>0</v>
      </c>
      <c r="C30" s="533">
        <v>0</v>
      </c>
      <c r="D30" s="429">
        <v>0</v>
      </c>
      <c r="E30" s="529"/>
      <c r="F30" s="429">
        <v>0</v>
      </c>
      <c r="G30" s="534">
        <v>0</v>
      </c>
      <c r="H30" s="534">
        <v>0</v>
      </c>
      <c r="I30" s="534"/>
    </row>
    <row r="31" spans="1:9" ht="2.4500000000000002" customHeight="1" x14ac:dyDescent="0.2">
      <c r="A31" s="614"/>
      <c r="B31" s="429"/>
      <c r="C31" s="533"/>
      <c r="D31" s="429"/>
      <c r="E31" s="529"/>
      <c r="F31" s="429"/>
      <c r="G31" s="534"/>
      <c r="H31" s="534"/>
      <c r="I31" s="534"/>
    </row>
    <row r="32" spans="1:9" ht="22.5" x14ac:dyDescent="0.2">
      <c r="A32" s="614" t="s">
        <v>191</v>
      </c>
      <c r="B32" s="429">
        <v>0</v>
      </c>
      <c r="C32" s="533">
        <v>0</v>
      </c>
      <c r="D32" s="429">
        <v>0</v>
      </c>
      <c r="E32" s="529"/>
      <c r="F32" s="429">
        <v>0</v>
      </c>
      <c r="G32" s="534">
        <v>0</v>
      </c>
      <c r="H32" s="534">
        <v>0</v>
      </c>
      <c r="I32" s="534"/>
    </row>
    <row r="33" spans="1:9" x14ac:dyDescent="0.2">
      <c r="A33" s="615" t="s">
        <v>192</v>
      </c>
      <c r="B33" s="434">
        <v>197.95700000000579</v>
      </c>
      <c r="C33" s="537">
        <v>449.7300000000032</v>
      </c>
      <c r="D33" s="434">
        <v>-1010.4119999999893</v>
      </c>
      <c r="E33" s="538"/>
      <c r="F33" s="434">
        <v>-530.53499999998712</v>
      </c>
      <c r="G33" s="538">
        <v>-1126.1329999999907</v>
      </c>
      <c r="H33" s="538">
        <v>-1622.5720000000074</v>
      </c>
      <c r="I33" s="538"/>
    </row>
    <row r="35" spans="1:9" ht="15.75" x14ac:dyDescent="0.25">
      <c r="A35" s="720" t="s">
        <v>183</v>
      </c>
      <c r="B35" s="720"/>
      <c r="C35" s="720"/>
      <c r="D35" s="720"/>
      <c r="E35" s="720"/>
      <c r="F35" s="720"/>
      <c r="G35" s="720"/>
      <c r="H35" s="720"/>
      <c r="I35" s="503"/>
    </row>
    <row r="36" spans="1:9" x14ac:dyDescent="0.2">
      <c r="A36" s="721" t="s">
        <v>194</v>
      </c>
      <c r="B36" s="721"/>
      <c r="C36" s="721"/>
      <c r="D36" s="721"/>
      <c r="E36" s="721"/>
      <c r="F36" s="721"/>
      <c r="G36" s="721"/>
      <c r="H36" s="721"/>
      <c r="I36" s="573"/>
    </row>
    <row r="37" spans="1:9" ht="3" customHeight="1" x14ac:dyDescent="0.2">
      <c r="A37" s="575"/>
      <c r="B37" s="574"/>
    </row>
    <row r="38" spans="1:9" x14ac:dyDescent="0.2">
      <c r="A38" s="610"/>
      <c r="B38" s="727" t="s">
        <v>737</v>
      </c>
      <c r="C38" s="727"/>
      <c r="D38" s="727"/>
      <c r="E38" s="567"/>
      <c r="F38" s="719" t="s">
        <v>506</v>
      </c>
      <c r="G38" s="719"/>
      <c r="H38" s="719"/>
      <c r="I38" s="611"/>
    </row>
    <row r="39" spans="1:9" ht="24.75" customHeight="1" x14ac:dyDescent="0.2">
      <c r="B39" s="362" t="s">
        <v>497</v>
      </c>
      <c r="C39" s="589" t="s">
        <v>496</v>
      </c>
      <c r="D39" s="362" t="s">
        <v>501</v>
      </c>
      <c r="E39" s="728"/>
      <c r="F39" s="564" t="s">
        <v>497</v>
      </c>
      <c r="G39" s="564" t="s">
        <v>500</v>
      </c>
      <c r="H39" s="565" t="s">
        <v>210</v>
      </c>
      <c r="I39" s="565"/>
    </row>
    <row r="40" spans="1:9" x14ac:dyDescent="0.2">
      <c r="B40" s="564" t="s">
        <v>0</v>
      </c>
      <c r="C40" s="589" t="s">
        <v>0</v>
      </c>
      <c r="D40" s="564" t="s">
        <v>0</v>
      </c>
      <c r="E40" s="728"/>
      <c r="F40" s="564" t="s">
        <v>0</v>
      </c>
      <c r="G40" s="564" t="s">
        <v>0</v>
      </c>
      <c r="H40" s="564" t="s">
        <v>0</v>
      </c>
      <c r="I40" s="564"/>
    </row>
    <row r="41" spans="1:9" ht="3" customHeight="1" x14ac:dyDescent="0.2">
      <c r="C41" s="587"/>
      <c r="D41" s="612"/>
      <c r="E41" s="586"/>
      <c r="F41" s="586"/>
      <c r="G41" s="586"/>
      <c r="H41" s="586"/>
      <c r="I41" s="586"/>
    </row>
    <row r="42" spans="1:9" x14ac:dyDescent="0.2">
      <c r="A42" s="613" t="s">
        <v>185</v>
      </c>
      <c r="B42" s="613"/>
      <c r="C42" s="587"/>
      <c r="D42" s="616"/>
      <c r="E42" s="616"/>
      <c r="F42" s="616"/>
      <c r="G42" s="616"/>
      <c r="H42" s="616"/>
      <c r="I42" s="616"/>
    </row>
    <row r="43" spans="1:9" ht="3" customHeight="1" x14ac:dyDescent="0.2">
      <c r="A43" s="352"/>
      <c r="B43" s="352"/>
      <c r="C43" s="587"/>
      <c r="D43" s="616"/>
      <c r="E43" s="616"/>
      <c r="F43" s="616"/>
      <c r="G43" s="616"/>
      <c r="H43" s="616"/>
      <c r="I43" s="616"/>
    </row>
    <row r="44" spans="1:9" x14ac:dyDescent="0.2">
      <c r="A44" s="614" t="s">
        <v>195</v>
      </c>
      <c r="B44" s="429">
        <v>-172.76299999999736</v>
      </c>
      <c r="C44" s="533">
        <v>-430.5059999999969</v>
      </c>
      <c r="D44" s="534">
        <v>-1917.9449999999997</v>
      </c>
      <c r="E44" s="534"/>
      <c r="F44" s="429">
        <v>-401.8720000000028</v>
      </c>
      <c r="G44" s="534">
        <v>-1260.8910000000019</v>
      </c>
      <c r="H44" s="534">
        <v>-2141.3660000000077</v>
      </c>
      <c r="I44" s="534"/>
    </row>
    <row r="45" spans="1:9" ht="22.5" x14ac:dyDescent="0.2">
      <c r="A45" s="614" t="s">
        <v>196</v>
      </c>
      <c r="B45" s="431">
        <v>0</v>
      </c>
      <c r="C45" s="528">
        <v>0</v>
      </c>
      <c r="D45" s="529">
        <v>0</v>
      </c>
      <c r="E45" s="529"/>
      <c r="F45" s="431">
        <v>0</v>
      </c>
      <c r="G45" s="529">
        <v>0</v>
      </c>
      <c r="H45" s="529">
        <v>0</v>
      </c>
      <c r="I45" s="529"/>
    </row>
    <row r="46" spans="1:9" x14ac:dyDescent="0.2">
      <c r="A46" s="615" t="s">
        <v>197</v>
      </c>
      <c r="B46" s="434">
        <v>-172.76299999999736</v>
      </c>
      <c r="C46" s="537">
        <v>-430.5059999999969</v>
      </c>
      <c r="D46" s="538">
        <v>-1917.9449999999997</v>
      </c>
      <c r="E46" s="538"/>
      <c r="F46" s="434">
        <v>-401.8720000000028</v>
      </c>
      <c r="G46" s="538">
        <v>-1260.8910000000019</v>
      </c>
      <c r="H46" s="538">
        <v>-2141.3660000000077</v>
      </c>
      <c r="I46" s="538"/>
    </row>
    <row r="47" spans="1:9" ht="3" customHeight="1" x14ac:dyDescent="0.2">
      <c r="A47" s="352"/>
      <c r="B47" s="431"/>
      <c r="C47" s="528"/>
      <c r="D47" s="431"/>
      <c r="E47" s="529"/>
      <c r="F47" s="431"/>
      <c r="G47" s="529"/>
      <c r="H47" s="529"/>
      <c r="I47" s="529"/>
    </row>
    <row r="48" spans="1:9" x14ac:dyDescent="0.2">
      <c r="A48" s="613" t="s">
        <v>193</v>
      </c>
      <c r="B48" s="431"/>
      <c r="C48" s="528"/>
      <c r="D48" s="431"/>
      <c r="E48" s="529"/>
      <c r="F48" s="431"/>
      <c r="G48" s="529"/>
      <c r="H48" s="529"/>
      <c r="I48" s="529"/>
    </row>
    <row r="49" spans="1:9" ht="3" customHeight="1" x14ac:dyDescent="0.2">
      <c r="A49" s="352"/>
      <c r="B49" s="431"/>
      <c r="C49" s="528"/>
      <c r="D49" s="431"/>
      <c r="E49" s="529"/>
      <c r="F49" s="431"/>
      <c r="G49" s="529"/>
      <c r="H49" s="529"/>
      <c r="I49" s="529"/>
    </row>
    <row r="50" spans="1:9" x14ac:dyDescent="0.2">
      <c r="A50" s="614" t="s">
        <v>195</v>
      </c>
      <c r="B50" s="429">
        <v>-1148.9099999999944</v>
      </c>
      <c r="C50" s="533">
        <v>-1007.7589999999968</v>
      </c>
      <c r="D50" s="429">
        <v>-3146.9069999999901</v>
      </c>
      <c r="E50" s="534"/>
      <c r="F50" s="429">
        <v>-747.1499999999869</v>
      </c>
      <c r="G50" s="534">
        <v>-2039.4769999999908</v>
      </c>
      <c r="H50" s="534">
        <v>-3020.5330000000076</v>
      </c>
      <c r="I50" s="534"/>
    </row>
    <row r="51" spans="1:9" ht="22.5" x14ac:dyDescent="0.2">
      <c r="A51" s="614" t="s">
        <v>196</v>
      </c>
      <c r="B51" s="431">
        <v>0</v>
      </c>
      <c r="C51" s="528">
        <v>0</v>
      </c>
      <c r="D51" s="529">
        <v>0</v>
      </c>
      <c r="E51" s="529"/>
      <c r="F51" s="431">
        <v>0</v>
      </c>
      <c r="G51" s="529">
        <v>0</v>
      </c>
      <c r="H51" s="529">
        <v>0</v>
      </c>
      <c r="I51" s="529"/>
    </row>
    <row r="52" spans="1:9" x14ac:dyDescent="0.2">
      <c r="A52" s="615" t="s">
        <v>197</v>
      </c>
      <c r="B52" s="434">
        <v>-1148.9099999999944</v>
      </c>
      <c r="C52" s="537">
        <v>-1007.7589999999968</v>
      </c>
      <c r="D52" s="538">
        <v>-3146.9069999999901</v>
      </c>
      <c r="E52" s="538"/>
      <c r="F52" s="434">
        <v>-747.1499999999869</v>
      </c>
      <c r="G52" s="538">
        <v>-2039.4769999999908</v>
      </c>
      <c r="H52" s="538">
        <v>-3020.5330000000076</v>
      </c>
      <c r="I52" s="538"/>
    </row>
    <row r="59" spans="1:9" ht="2.25" customHeight="1" x14ac:dyDescent="0.2"/>
    <row r="61" spans="1:9" ht="22.5" customHeight="1" x14ac:dyDescent="0.2"/>
    <row r="63" spans="1:9" ht="3" customHeight="1" x14ac:dyDescent="0.2"/>
    <row r="65" ht="3" customHeight="1" x14ac:dyDescent="0.2"/>
    <row r="68" hidden="1" x14ac:dyDescent="0.2"/>
    <row r="74" ht="3" customHeight="1" x14ac:dyDescent="0.2"/>
    <row r="76" ht="3" customHeight="1" x14ac:dyDescent="0.2"/>
    <row r="79" hidden="1" x14ac:dyDescent="0.2"/>
  </sheetData>
  <mergeCells count="10">
    <mergeCell ref="A36:H36"/>
    <mergeCell ref="B38:D38"/>
    <mergeCell ref="F38:H38"/>
    <mergeCell ref="E39:E40"/>
    <mergeCell ref="A3:H3"/>
    <mergeCell ref="A4:H4"/>
    <mergeCell ref="B6:D6"/>
    <mergeCell ref="F6:H6"/>
    <mergeCell ref="E7:E8"/>
    <mergeCell ref="A35:H35"/>
  </mergeCells>
  <pageMargins left="0.74803149606299213" right="0.74803149606299213" top="0.98425196850393704" bottom="0.98425196850393704" header="0.51181102362204722" footer="0.51181102362204722"/>
  <pageSetup paperSize="9" scale="84" fitToHeight="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H31"/>
  <sheetViews>
    <sheetView showGridLines="0" zoomScaleNormal="100" workbookViewId="0"/>
  </sheetViews>
  <sheetFormatPr defaultColWidth="9.140625" defaultRowHeight="12.75" x14ac:dyDescent="0.2"/>
  <cols>
    <col min="1" max="1" width="47.7109375" style="510" customWidth="1"/>
    <col min="2" max="2" width="10.7109375" style="510" customWidth="1"/>
    <col min="3" max="4" width="10.7109375" style="548" customWidth="1"/>
    <col min="5" max="5" width="2.7109375" style="510" customWidth="1"/>
    <col min="6" max="7" width="10.7109375" style="510" customWidth="1"/>
    <col min="8" max="8" width="4.85546875" style="510" customWidth="1"/>
    <col min="9" max="14" width="9.140625" style="510"/>
    <col min="15" max="15" width="8.7109375" style="510" customWidth="1"/>
    <col min="16" max="16384" width="9.140625" style="510"/>
  </cols>
  <sheetData>
    <row r="1" spans="1:8" x14ac:dyDescent="0.2">
      <c r="A1" s="145" t="s">
        <v>541</v>
      </c>
    </row>
    <row r="2" spans="1:8" x14ac:dyDescent="0.2">
      <c r="A2" s="620"/>
    </row>
    <row r="3" spans="1:8" ht="15.75" x14ac:dyDescent="0.25">
      <c r="A3" s="720" t="s">
        <v>183</v>
      </c>
      <c r="B3" s="720"/>
      <c r="C3" s="720"/>
      <c r="D3" s="720"/>
      <c r="E3" s="720"/>
      <c r="F3" s="720"/>
      <c r="G3" s="720"/>
      <c r="H3" s="503"/>
    </row>
    <row r="4" spans="1:8" x14ac:dyDescent="0.2">
      <c r="A4" s="721" t="s">
        <v>205</v>
      </c>
      <c r="B4" s="721"/>
      <c r="C4" s="721"/>
      <c r="D4" s="721"/>
      <c r="E4" s="721"/>
      <c r="F4" s="721"/>
      <c r="G4" s="721"/>
      <c r="H4" s="573"/>
    </row>
    <row r="5" spans="1:8" ht="3" customHeight="1" x14ac:dyDescent="0.2">
      <c r="A5" s="575"/>
    </row>
    <row r="6" spans="1:8" x14ac:dyDescent="0.2">
      <c r="A6" s="610"/>
      <c r="B6" s="727" t="s">
        <v>737</v>
      </c>
      <c r="C6" s="727"/>
      <c r="D6" s="621"/>
      <c r="E6" s="567"/>
      <c r="F6" s="719" t="s">
        <v>506</v>
      </c>
      <c r="G6" s="719"/>
      <c r="H6" s="611"/>
    </row>
    <row r="7" spans="1:8" ht="22.5" x14ac:dyDescent="0.2">
      <c r="B7" s="589" t="s">
        <v>500</v>
      </c>
      <c r="C7" s="362" t="s">
        <v>501</v>
      </c>
      <c r="D7" s="362"/>
      <c r="E7" s="728"/>
      <c r="F7" s="564" t="s">
        <v>500</v>
      </c>
      <c r="G7" s="565" t="s">
        <v>210</v>
      </c>
      <c r="H7" s="565"/>
    </row>
    <row r="8" spans="1:8" x14ac:dyDescent="0.2">
      <c r="B8" s="589" t="s">
        <v>0</v>
      </c>
      <c r="C8" s="564" t="s">
        <v>0</v>
      </c>
      <c r="D8" s="564"/>
      <c r="E8" s="728"/>
      <c r="F8" s="564" t="s">
        <v>0</v>
      </c>
      <c r="G8" s="564" t="s">
        <v>0</v>
      </c>
      <c r="H8" s="564"/>
    </row>
    <row r="9" spans="1:8" ht="3" customHeight="1" x14ac:dyDescent="0.2">
      <c r="B9" s="587"/>
      <c r="C9" s="612"/>
      <c r="D9" s="612"/>
      <c r="E9" s="586"/>
      <c r="F9" s="586"/>
      <c r="G9" s="586"/>
      <c r="H9" s="586"/>
    </row>
    <row r="10" spans="1:8" x14ac:dyDescent="0.2">
      <c r="A10" s="613" t="s">
        <v>185</v>
      </c>
      <c r="B10" s="587"/>
      <c r="C10" s="612"/>
      <c r="D10" s="612"/>
      <c r="E10" s="586"/>
      <c r="F10" s="586"/>
      <c r="G10" s="586"/>
      <c r="H10" s="586"/>
    </row>
    <row r="11" spans="1:8" ht="3" customHeight="1" x14ac:dyDescent="0.2">
      <c r="A11" s="352"/>
      <c r="B11" s="587"/>
      <c r="C11" s="612"/>
      <c r="D11" s="612"/>
      <c r="E11" s="586"/>
      <c r="F11" s="586"/>
      <c r="G11" s="586"/>
      <c r="H11" s="586"/>
    </row>
    <row r="12" spans="1:8" x14ac:dyDescent="0.2">
      <c r="A12" s="614" t="s">
        <v>198</v>
      </c>
      <c r="B12" s="533">
        <v>102409.512</v>
      </c>
      <c r="C12" s="534">
        <v>102366.875</v>
      </c>
      <c r="D12" s="534"/>
      <c r="E12" s="534"/>
      <c r="F12" s="534">
        <v>105592.96799999999</v>
      </c>
      <c r="G12" s="534">
        <v>103235.523</v>
      </c>
      <c r="H12" s="534"/>
    </row>
    <row r="13" spans="1:8" ht="3" customHeight="1" x14ac:dyDescent="0.2">
      <c r="A13" s="505"/>
      <c r="B13" s="528"/>
      <c r="C13" s="529"/>
      <c r="D13" s="529"/>
      <c r="E13" s="529"/>
      <c r="F13" s="529"/>
      <c r="G13" s="529"/>
      <c r="H13" s="529"/>
    </row>
    <row r="14" spans="1:8" x14ac:dyDescent="0.2">
      <c r="A14" s="614" t="s">
        <v>199</v>
      </c>
      <c r="B14" s="528"/>
      <c r="C14" s="529"/>
      <c r="D14" s="529"/>
      <c r="E14" s="529"/>
      <c r="F14" s="529"/>
      <c r="G14" s="529"/>
      <c r="H14" s="529"/>
    </row>
    <row r="15" spans="1:8" hidden="1" x14ac:dyDescent="0.2">
      <c r="A15" s="505" t="s">
        <v>200</v>
      </c>
      <c r="B15" s="528">
        <v>0</v>
      </c>
      <c r="C15" s="529">
        <v>0</v>
      </c>
      <c r="D15" s="529"/>
      <c r="E15" s="529"/>
      <c r="F15" s="529">
        <v>0</v>
      </c>
      <c r="G15" s="529">
        <v>0</v>
      </c>
      <c r="H15" s="529"/>
    </row>
    <row r="16" spans="1:8" x14ac:dyDescent="0.2">
      <c r="A16" s="505" t="s">
        <v>121</v>
      </c>
      <c r="B16" s="528"/>
      <c r="C16" s="529"/>
      <c r="D16" s="529"/>
      <c r="E16" s="529"/>
      <c r="F16" s="529"/>
      <c r="G16" s="529"/>
      <c r="H16" s="529"/>
    </row>
    <row r="17" spans="1:8" x14ac:dyDescent="0.2">
      <c r="A17" s="622" t="s">
        <v>201</v>
      </c>
      <c r="B17" s="528">
        <v>264.65300000000002</v>
      </c>
      <c r="C17" s="529">
        <v>264.79399999999998</v>
      </c>
      <c r="D17" s="529"/>
      <c r="E17" s="529"/>
      <c r="F17" s="529">
        <v>279.339</v>
      </c>
      <c r="G17" s="529">
        <v>264.81700000000001</v>
      </c>
      <c r="H17" s="529"/>
    </row>
    <row r="18" spans="1:8" x14ac:dyDescent="0.2">
      <c r="A18" s="622" t="s">
        <v>202</v>
      </c>
      <c r="B18" s="528">
        <v>93.691999999999993</v>
      </c>
      <c r="C18" s="529">
        <v>118.931</v>
      </c>
      <c r="D18" s="529"/>
      <c r="E18" s="529"/>
      <c r="F18" s="529">
        <v>79.263000000000005</v>
      </c>
      <c r="G18" s="529">
        <v>86.712999999999994</v>
      </c>
      <c r="H18" s="529"/>
    </row>
    <row r="19" spans="1:8" x14ac:dyDescent="0.2">
      <c r="A19" s="614" t="s">
        <v>203</v>
      </c>
      <c r="B19" s="533">
        <v>358.34500000000003</v>
      </c>
      <c r="C19" s="534">
        <v>383.72499999999997</v>
      </c>
      <c r="D19" s="534"/>
      <c r="E19" s="534"/>
      <c r="F19" s="534">
        <v>358.60199999999998</v>
      </c>
      <c r="G19" s="534">
        <v>351.53</v>
      </c>
      <c r="H19" s="534"/>
    </row>
    <row r="20" spans="1:8" x14ac:dyDescent="0.2">
      <c r="A20" s="615" t="s">
        <v>204</v>
      </c>
      <c r="B20" s="537">
        <v>102767.857</v>
      </c>
      <c r="C20" s="538">
        <v>102750.6</v>
      </c>
      <c r="D20" s="538"/>
      <c r="E20" s="538"/>
      <c r="F20" s="538">
        <v>105951.56999999999</v>
      </c>
      <c r="G20" s="538">
        <v>103587.053</v>
      </c>
      <c r="H20" s="538"/>
    </row>
    <row r="21" spans="1:8" ht="3" customHeight="1" x14ac:dyDescent="0.2">
      <c r="A21" s="352"/>
      <c r="B21" s="528"/>
      <c r="C21" s="529"/>
      <c r="D21" s="529"/>
      <c r="E21" s="529"/>
      <c r="F21" s="529"/>
      <c r="G21" s="529"/>
      <c r="H21" s="529"/>
    </row>
    <row r="22" spans="1:8" x14ac:dyDescent="0.2">
      <c r="A22" s="613" t="s">
        <v>193</v>
      </c>
      <c r="B22" s="528"/>
      <c r="C22" s="529"/>
      <c r="D22" s="529"/>
      <c r="E22" s="529"/>
      <c r="F22" s="529"/>
      <c r="G22" s="529"/>
      <c r="H22" s="529"/>
    </row>
    <row r="23" spans="1:8" ht="3" customHeight="1" x14ac:dyDescent="0.2">
      <c r="A23" s="352"/>
      <c r="B23" s="528"/>
      <c r="C23" s="529"/>
      <c r="D23" s="529"/>
      <c r="E23" s="529"/>
      <c r="F23" s="529"/>
      <c r="G23" s="529"/>
      <c r="H23" s="529"/>
    </row>
    <row r="24" spans="1:8" x14ac:dyDescent="0.2">
      <c r="A24" s="614" t="s">
        <v>198</v>
      </c>
      <c r="B24" s="533">
        <v>102409.512</v>
      </c>
      <c r="C24" s="534">
        <v>102366.875</v>
      </c>
      <c r="D24" s="534"/>
      <c r="E24" s="534"/>
      <c r="F24" s="534">
        <v>105592.96799999999</v>
      </c>
      <c r="G24" s="534">
        <v>103235.523</v>
      </c>
      <c r="H24" s="534"/>
    </row>
    <row r="25" spans="1:8" ht="3" customHeight="1" x14ac:dyDescent="0.2">
      <c r="A25" s="505"/>
      <c r="B25" s="528"/>
      <c r="C25" s="529"/>
      <c r="D25" s="529"/>
      <c r="E25" s="529"/>
      <c r="F25" s="529"/>
      <c r="G25" s="529"/>
      <c r="H25" s="529"/>
    </row>
    <row r="26" spans="1:8" x14ac:dyDescent="0.2">
      <c r="A26" s="614" t="s">
        <v>199</v>
      </c>
      <c r="B26" s="528"/>
      <c r="C26" s="529"/>
      <c r="D26" s="529"/>
      <c r="E26" s="529"/>
      <c r="F26" s="529"/>
      <c r="G26" s="529"/>
      <c r="H26" s="529"/>
    </row>
    <row r="27" spans="1:8" hidden="1" x14ac:dyDescent="0.2">
      <c r="A27" s="505" t="s">
        <v>200</v>
      </c>
      <c r="B27" s="528">
        <v>0</v>
      </c>
      <c r="C27" s="529">
        <v>0</v>
      </c>
      <c r="D27" s="529"/>
      <c r="E27" s="529"/>
      <c r="F27" s="529">
        <v>0</v>
      </c>
      <c r="G27" s="529">
        <v>0</v>
      </c>
      <c r="H27" s="529"/>
    </row>
    <row r="28" spans="1:8" x14ac:dyDescent="0.2">
      <c r="A28" s="505" t="s">
        <v>121</v>
      </c>
      <c r="B28" s="528">
        <v>358.34500000000003</v>
      </c>
      <c r="C28" s="529">
        <v>383.72500000000002</v>
      </c>
      <c r="D28" s="529"/>
      <c r="E28" s="529"/>
      <c r="F28" s="529">
        <v>358.60199999999998</v>
      </c>
      <c r="G28" s="529">
        <v>351.53</v>
      </c>
      <c r="H28" s="529"/>
    </row>
    <row r="29" spans="1:8" x14ac:dyDescent="0.2">
      <c r="A29" s="614" t="s">
        <v>203</v>
      </c>
      <c r="B29" s="533">
        <v>358.34500000000003</v>
      </c>
      <c r="C29" s="534">
        <v>383.72500000000002</v>
      </c>
      <c r="D29" s="534"/>
      <c r="E29" s="534"/>
      <c r="F29" s="534">
        <v>358.60199999999998</v>
      </c>
      <c r="G29" s="534">
        <v>351.53</v>
      </c>
      <c r="H29" s="534"/>
    </row>
    <row r="30" spans="1:8" x14ac:dyDescent="0.2">
      <c r="A30" s="615" t="s">
        <v>204</v>
      </c>
      <c r="B30" s="537">
        <v>102767.857</v>
      </c>
      <c r="C30" s="538">
        <v>102750.6</v>
      </c>
      <c r="D30" s="538"/>
      <c r="E30" s="538"/>
      <c r="F30" s="538">
        <v>105951.56999999999</v>
      </c>
      <c r="G30" s="538">
        <v>103587.053</v>
      </c>
      <c r="H30" s="538"/>
    </row>
    <row r="31" spans="1:8" x14ac:dyDescent="0.2">
      <c r="C31" s="510"/>
      <c r="D31" s="510"/>
    </row>
  </sheetData>
  <mergeCells count="5">
    <mergeCell ref="A3:G3"/>
    <mergeCell ref="A4:G4"/>
    <mergeCell ref="B6:C6"/>
    <mergeCell ref="F6:G6"/>
    <mergeCell ref="E7:E8"/>
  </mergeCells>
  <pageMargins left="0.75" right="0.75" top="1" bottom="1" header="0.5" footer="0.5"/>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pageSetUpPr fitToPage="1"/>
  </sheetPr>
  <dimension ref="A1:H28"/>
  <sheetViews>
    <sheetView showGridLines="0" zoomScaleNormal="100" workbookViewId="0"/>
  </sheetViews>
  <sheetFormatPr defaultRowHeight="12.75" x14ac:dyDescent="0.2"/>
  <cols>
    <col min="1" max="1" width="37.7109375" customWidth="1"/>
    <col min="2" max="3" width="10.7109375" customWidth="1"/>
    <col min="4" max="4" width="10.7109375" style="27" customWidth="1"/>
    <col min="5" max="5" width="2.7109375" customWidth="1"/>
    <col min="6" max="8" width="10.7109375" customWidth="1"/>
    <col min="9" max="9" width="3" customWidth="1"/>
  </cols>
  <sheetData>
    <row r="1" spans="1:8" x14ac:dyDescent="0.2">
      <c r="A1" s="148" t="s">
        <v>541</v>
      </c>
      <c r="B1" s="148"/>
    </row>
    <row r="3" spans="1:8" ht="15.75" x14ac:dyDescent="0.25">
      <c r="A3" s="720" t="s">
        <v>183</v>
      </c>
      <c r="B3" s="720"/>
      <c r="C3" s="720"/>
      <c r="D3" s="720"/>
      <c r="E3" s="720"/>
      <c r="F3" s="720"/>
      <c r="G3" s="720"/>
      <c r="H3" s="720"/>
    </row>
    <row r="4" spans="1:8" x14ac:dyDescent="0.2">
      <c r="A4" s="721" t="s">
        <v>479</v>
      </c>
      <c r="B4" s="721"/>
      <c r="C4" s="721"/>
      <c r="D4" s="721"/>
      <c r="E4" s="721"/>
      <c r="F4" s="721"/>
      <c r="G4" s="721"/>
      <c r="H4" s="721"/>
    </row>
    <row r="5" spans="1:8" ht="2.25" customHeight="1" x14ac:dyDescent="0.2">
      <c r="A5" s="575"/>
      <c r="B5" s="574"/>
      <c r="C5" s="510"/>
      <c r="D5" s="548"/>
      <c r="E5" s="510"/>
      <c r="F5" s="510"/>
      <c r="G5" s="510"/>
      <c r="H5" s="510"/>
    </row>
    <row r="6" spans="1:8" x14ac:dyDescent="0.2">
      <c r="A6" s="610"/>
      <c r="B6" s="727" t="s">
        <v>737</v>
      </c>
      <c r="C6" s="727"/>
      <c r="D6" s="727"/>
      <c r="E6" s="567"/>
      <c r="F6" s="719" t="s">
        <v>506</v>
      </c>
      <c r="G6" s="719"/>
      <c r="H6" s="719"/>
    </row>
    <row r="7" spans="1:8" ht="22.5" customHeight="1" x14ac:dyDescent="0.2">
      <c r="A7" s="510"/>
      <c r="B7" s="362" t="s">
        <v>497</v>
      </c>
      <c r="C7" s="589" t="s">
        <v>496</v>
      </c>
      <c r="D7" s="362" t="s">
        <v>501</v>
      </c>
      <c r="E7" s="728"/>
      <c r="F7" s="564" t="s">
        <v>497</v>
      </c>
      <c r="G7" s="564" t="s">
        <v>500</v>
      </c>
      <c r="H7" s="565" t="s">
        <v>210</v>
      </c>
    </row>
    <row r="8" spans="1:8" x14ac:dyDescent="0.2">
      <c r="A8" s="510"/>
      <c r="B8" s="564" t="s">
        <v>0</v>
      </c>
      <c r="C8" s="589" t="s">
        <v>0</v>
      </c>
      <c r="D8" s="564" t="s">
        <v>0</v>
      </c>
      <c r="E8" s="728"/>
      <c r="F8" s="564" t="s">
        <v>0</v>
      </c>
      <c r="G8" s="564" t="s">
        <v>0</v>
      </c>
      <c r="H8" s="564" t="s">
        <v>0</v>
      </c>
    </row>
    <row r="9" spans="1:8" ht="3" customHeight="1" x14ac:dyDescent="0.2">
      <c r="A9" s="510"/>
      <c r="B9" s="510"/>
      <c r="C9" s="587"/>
      <c r="D9" s="612"/>
      <c r="E9" s="586"/>
      <c r="F9" s="586"/>
      <c r="G9" s="586"/>
      <c r="H9" s="586"/>
    </row>
    <row r="10" spans="1:8" x14ac:dyDescent="0.2">
      <c r="A10" s="128" t="s">
        <v>185</v>
      </c>
      <c r="B10" s="128"/>
      <c r="C10" s="587"/>
      <c r="D10" s="612"/>
      <c r="E10" s="586"/>
      <c r="F10" s="586"/>
      <c r="G10" s="586"/>
      <c r="H10" s="586"/>
    </row>
    <row r="11" spans="1:8" ht="3" customHeight="1" x14ac:dyDescent="0.2">
      <c r="A11" s="132"/>
      <c r="B11" s="132"/>
      <c r="C11" s="617"/>
      <c r="D11" s="618"/>
      <c r="E11" s="619"/>
      <c r="F11" s="619"/>
      <c r="G11" s="619"/>
      <c r="H11" s="619"/>
    </row>
    <row r="12" spans="1:8" x14ac:dyDescent="0.2">
      <c r="A12" s="129" t="s">
        <v>480</v>
      </c>
      <c r="B12" s="429">
        <v>-932.80899999999383</v>
      </c>
      <c r="C12" s="533">
        <v>-826.0109999999986</v>
      </c>
      <c r="D12" s="429">
        <v>-868.64800000000105</v>
      </c>
      <c r="E12" s="534"/>
      <c r="F12" s="429">
        <v>-230.10700000000031</v>
      </c>
      <c r="G12" s="429">
        <v>-633.48900000000572</v>
      </c>
      <c r="H12" s="429">
        <v>-2990.9340000000084</v>
      </c>
    </row>
    <row r="13" spans="1:8" x14ac:dyDescent="0.2">
      <c r="A13" s="129" t="s">
        <v>481</v>
      </c>
      <c r="B13" s="431"/>
      <c r="C13" s="528"/>
      <c r="D13" s="431"/>
      <c r="E13" s="529"/>
      <c r="F13" s="431"/>
      <c r="G13" s="431"/>
      <c r="H13" s="431"/>
    </row>
    <row r="14" spans="1:8" ht="12.75" hidden="1" customHeight="1" x14ac:dyDescent="0.2">
      <c r="A14" s="130" t="s">
        <v>200</v>
      </c>
      <c r="B14" s="431">
        <v>0</v>
      </c>
      <c r="C14" s="528">
        <v>0</v>
      </c>
      <c r="D14" s="431">
        <v>0</v>
      </c>
      <c r="E14" s="529"/>
      <c r="F14" s="431">
        <v>0</v>
      </c>
      <c r="G14" s="431">
        <v>0</v>
      </c>
      <c r="H14" s="431">
        <v>0</v>
      </c>
    </row>
    <row r="15" spans="1:8" x14ac:dyDescent="0.2">
      <c r="A15" s="130" t="s">
        <v>121</v>
      </c>
      <c r="B15" s="431"/>
      <c r="C15" s="528"/>
      <c r="D15" s="431"/>
      <c r="E15" s="529"/>
      <c r="F15" s="431"/>
      <c r="G15" s="431"/>
      <c r="H15" s="431"/>
    </row>
    <row r="16" spans="1:8" x14ac:dyDescent="0.2">
      <c r="A16" s="125" t="s">
        <v>201</v>
      </c>
      <c r="B16" s="431">
        <v>-10</v>
      </c>
      <c r="C16" s="528">
        <v>0</v>
      </c>
      <c r="D16" s="431">
        <v>0</v>
      </c>
      <c r="E16" s="538"/>
      <c r="F16" s="431">
        <v>-6</v>
      </c>
      <c r="G16" s="431">
        <v>13</v>
      </c>
      <c r="H16" s="431">
        <v>-1.2989999999999782</v>
      </c>
    </row>
    <row r="17" spans="1:8" x14ac:dyDescent="0.2">
      <c r="A17" s="125" t="s">
        <v>202</v>
      </c>
      <c r="B17" s="431">
        <v>4</v>
      </c>
      <c r="C17" s="528">
        <v>6.9789999999999992</v>
      </c>
      <c r="D17" s="431">
        <v>32.218000000000004</v>
      </c>
      <c r="E17" s="529"/>
      <c r="F17" s="431">
        <v>-6.5419999999999874</v>
      </c>
      <c r="G17" s="431">
        <v>-4.3469999999999942</v>
      </c>
      <c r="H17" s="431">
        <v>3.1029999999999944</v>
      </c>
    </row>
    <row r="18" spans="1:8" x14ac:dyDescent="0.2">
      <c r="A18" s="159" t="s">
        <v>482</v>
      </c>
      <c r="B18" s="429">
        <v>-5.5159999999999911</v>
      </c>
      <c r="C18" s="533">
        <v>6.8150000000000119</v>
      </c>
      <c r="D18" s="534">
        <v>32.194999999999993</v>
      </c>
      <c r="E18" s="534"/>
      <c r="F18" s="429">
        <v>-12.958999999999961</v>
      </c>
      <c r="G18" s="534">
        <v>8.876000000000019</v>
      </c>
      <c r="H18" s="534">
        <v>1.8040000000000163</v>
      </c>
    </row>
    <row r="19" spans="1:8" x14ac:dyDescent="0.2">
      <c r="A19" s="131" t="s">
        <v>483</v>
      </c>
      <c r="B19" s="434">
        <v>-938.32499999999379</v>
      </c>
      <c r="C19" s="537">
        <v>-819.19599999999855</v>
      </c>
      <c r="D19" s="434">
        <v>-836.45299999999406</v>
      </c>
      <c r="E19" s="534"/>
      <c r="F19" s="434">
        <v>-243.06600000000026</v>
      </c>
      <c r="G19" s="434">
        <v>-624.61300000000574</v>
      </c>
      <c r="H19" s="434">
        <v>-2989.1300000000083</v>
      </c>
    </row>
    <row r="20" spans="1:8" ht="3" customHeight="1" x14ac:dyDescent="0.2">
      <c r="A20" s="505"/>
      <c r="B20" s="431"/>
      <c r="C20" s="528"/>
      <c r="D20" s="431"/>
      <c r="E20" s="529"/>
      <c r="F20" s="431"/>
      <c r="G20" s="431"/>
      <c r="H20" s="431"/>
    </row>
    <row r="21" spans="1:8" x14ac:dyDescent="0.2">
      <c r="A21" s="128" t="s">
        <v>193</v>
      </c>
      <c r="B21" s="431"/>
      <c r="C21" s="528"/>
      <c r="D21" s="431"/>
      <c r="E21" s="529"/>
      <c r="F21" s="431"/>
      <c r="G21" s="431"/>
      <c r="H21" s="431"/>
    </row>
    <row r="22" spans="1:8" ht="3" customHeight="1" x14ac:dyDescent="0.2">
      <c r="A22" s="132"/>
      <c r="B22" s="431"/>
      <c r="C22" s="528"/>
      <c r="D22" s="431"/>
      <c r="E22" s="529"/>
      <c r="F22" s="431"/>
      <c r="G22" s="431"/>
      <c r="H22" s="431"/>
    </row>
    <row r="23" spans="1:8" x14ac:dyDescent="0.2">
      <c r="A23" s="129" t="s">
        <v>480</v>
      </c>
      <c r="B23" s="429">
        <v>-932.80899999999383</v>
      </c>
      <c r="C23" s="533">
        <v>-826.0109999999986</v>
      </c>
      <c r="D23" s="429">
        <v>-868.64800000000105</v>
      </c>
      <c r="E23" s="538"/>
      <c r="F23" s="429">
        <v>-230.10699999998531</v>
      </c>
      <c r="G23" s="429">
        <v>-633.48899999999503</v>
      </c>
      <c r="H23" s="429">
        <v>-2990.9340000000011</v>
      </c>
    </row>
    <row r="24" spans="1:8" x14ac:dyDescent="0.2">
      <c r="A24" s="129" t="s">
        <v>481</v>
      </c>
      <c r="B24" s="434"/>
      <c r="C24" s="537"/>
      <c r="D24" s="434"/>
      <c r="E24" s="510"/>
      <c r="F24" s="434"/>
      <c r="G24" s="434"/>
      <c r="H24" s="434"/>
    </row>
    <row r="25" spans="1:8" ht="12.75" hidden="1" customHeight="1" x14ac:dyDescent="0.2">
      <c r="A25" s="130" t="s">
        <v>200</v>
      </c>
      <c r="B25" s="431">
        <v>0</v>
      </c>
      <c r="C25" s="528">
        <v>0</v>
      </c>
      <c r="D25" s="431">
        <v>0</v>
      </c>
      <c r="E25" s="510"/>
      <c r="F25" s="431">
        <v>0</v>
      </c>
      <c r="G25" s="431">
        <v>0</v>
      </c>
      <c r="H25" s="431">
        <v>0</v>
      </c>
    </row>
    <row r="26" spans="1:8" x14ac:dyDescent="0.2">
      <c r="A26" s="130" t="s">
        <v>121</v>
      </c>
      <c r="B26" s="431">
        <v>-5.5159999999999627</v>
      </c>
      <c r="C26" s="528">
        <v>6.8150000000000546</v>
      </c>
      <c r="D26" s="431">
        <v>32.19500000000005</v>
      </c>
      <c r="E26" s="510"/>
      <c r="F26" s="431">
        <v>-12.959000000000003</v>
      </c>
      <c r="G26" s="431">
        <v>8.8759999999999764</v>
      </c>
      <c r="H26" s="431">
        <v>1.8039999999999736</v>
      </c>
    </row>
    <row r="27" spans="1:8" x14ac:dyDescent="0.2">
      <c r="A27" s="129" t="s">
        <v>482</v>
      </c>
      <c r="B27" s="429">
        <v>-5.5159999999999627</v>
      </c>
      <c r="C27" s="533">
        <v>6.8150000000000546</v>
      </c>
      <c r="D27" s="429">
        <v>32.19500000000005</v>
      </c>
      <c r="E27" s="510"/>
      <c r="F27" s="429">
        <v>-12.959000000000003</v>
      </c>
      <c r="G27" s="429">
        <v>8.8759999999999764</v>
      </c>
      <c r="H27" s="429">
        <v>1.8039999999999736</v>
      </c>
    </row>
    <row r="28" spans="1:8" x14ac:dyDescent="0.2">
      <c r="A28" s="131" t="s">
        <v>483</v>
      </c>
      <c r="B28" s="434">
        <v>-938.32499999999379</v>
      </c>
      <c r="C28" s="537">
        <v>-819.19599999999855</v>
      </c>
      <c r="D28" s="434">
        <v>-836.45299999999406</v>
      </c>
      <c r="E28" s="510"/>
      <c r="F28" s="434">
        <v>-243.06599999998531</v>
      </c>
      <c r="G28" s="434">
        <v>-624.61299999999505</v>
      </c>
      <c r="H28" s="434">
        <v>-2989.130000000001</v>
      </c>
    </row>
  </sheetData>
  <mergeCells count="5">
    <mergeCell ref="A3:H3"/>
    <mergeCell ref="A4:H4"/>
    <mergeCell ref="B6:D6"/>
    <mergeCell ref="F6:H6"/>
    <mergeCell ref="E7:E8"/>
  </mergeCells>
  <pageMargins left="0.74803149606299213" right="0.74803149606299213" top="0.98425196850393704" bottom="0.98425196850393704" header="0.51181102362204722" footer="0.51181102362204722"/>
  <pageSetup paperSize="9" scale="84" fitToHeight="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43"/>
  <sheetViews>
    <sheetView showGridLines="0" zoomScaleNormal="100" workbookViewId="0"/>
  </sheetViews>
  <sheetFormatPr defaultColWidth="9.140625" defaultRowHeight="11.25" x14ac:dyDescent="0.2"/>
  <cols>
    <col min="1" max="1" width="37.7109375" style="11" customWidth="1"/>
    <col min="2" max="3" width="10.7109375" style="23" customWidth="1"/>
    <col min="4" max="4" width="2.7109375" style="4" customWidth="1"/>
    <col min="5" max="6" width="10.7109375" style="4" customWidth="1"/>
    <col min="7" max="16384" width="9.140625" style="4"/>
  </cols>
  <sheetData>
    <row r="1" spans="1:7" ht="12.75" x14ac:dyDescent="0.2">
      <c r="A1" s="146" t="s">
        <v>723</v>
      </c>
    </row>
    <row r="2" spans="1:7" ht="12.75" x14ac:dyDescent="0.2">
      <c r="A2" s="147"/>
    </row>
    <row r="3" spans="1:7" ht="15.75" x14ac:dyDescent="0.25">
      <c r="A3" s="696" t="s">
        <v>724</v>
      </c>
      <c r="B3" s="696"/>
      <c r="C3" s="696"/>
      <c r="D3" s="696"/>
      <c r="E3" s="696"/>
      <c r="F3" s="696"/>
      <c r="G3" s="12"/>
    </row>
    <row r="4" spans="1:7" s="483" customFormat="1" ht="14.25" x14ac:dyDescent="0.2">
      <c r="A4" s="697" t="s">
        <v>52</v>
      </c>
      <c r="B4" s="697"/>
      <c r="C4" s="697"/>
      <c r="D4" s="697"/>
      <c r="E4" s="697"/>
      <c r="F4" s="697"/>
      <c r="G4" s="486"/>
    </row>
    <row r="5" spans="1:7" ht="4.5" customHeight="1" x14ac:dyDescent="0.2">
      <c r="A5" s="99"/>
      <c r="B5" s="100"/>
      <c r="C5" s="100"/>
      <c r="D5" s="101"/>
      <c r="E5" s="101"/>
      <c r="F5" s="101"/>
    </row>
    <row r="6" spans="1:7" x14ac:dyDescent="0.2">
      <c r="A6" s="127"/>
      <c r="B6" s="708" t="s">
        <v>737</v>
      </c>
      <c r="C6" s="708"/>
      <c r="D6" s="113"/>
      <c r="E6" s="708" t="s">
        <v>506</v>
      </c>
      <c r="F6" s="708"/>
      <c r="G6" s="37"/>
    </row>
    <row r="7" spans="1:7" ht="22.5" x14ac:dyDescent="0.2">
      <c r="A7" s="735"/>
      <c r="B7" s="126" t="s">
        <v>499</v>
      </c>
      <c r="C7" s="22" t="s">
        <v>501</v>
      </c>
      <c r="D7" s="701"/>
      <c r="E7" s="133" t="s">
        <v>499</v>
      </c>
      <c r="F7" s="134" t="s">
        <v>210</v>
      </c>
      <c r="G7" s="38"/>
    </row>
    <row r="8" spans="1:7" x14ac:dyDescent="0.2">
      <c r="A8" s="735"/>
      <c r="B8" s="112" t="s">
        <v>0</v>
      </c>
      <c r="C8" s="22" t="s">
        <v>0</v>
      </c>
      <c r="D8" s="701"/>
      <c r="E8" s="111" t="s">
        <v>0</v>
      </c>
      <c r="F8" s="111" t="s">
        <v>0</v>
      </c>
      <c r="G8" s="2"/>
    </row>
    <row r="9" spans="1:7" ht="3" customHeight="1" x14ac:dyDescent="0.2">
      <c r="A9" s="135"/>
      <c r="B9" s="112"/>
      <c r="C9" s="22"/>
      <c r="D9" s="111"/>
      <c r="E9" s="111"/>
      <c r="F9" s="111"/>
      <c r="G9" s="8"/>
    </row>
    <row r="10" spans="1:7" x14ac:dyDescent="0.2">
      <c r="A10" s="136" t="s">
        <v>54</v>
      </c>
      <c r="B10" s="112"/>
      <c r="C10" s="22"/>
      <c r="D10" s="111"/>
      <c r="E10" s="111"/>
      <c r="F10" s="111"/>
      <c r="G10" s="8"/>
    </row>
    <row r="11" spans="1:7" x14ac:dyDescent="0.2">
      <c r="A11" s="135" t="s">
        <v>55</v>
      </c>
      <c r="B11" s="96">
        <v>4223.2060000000001</v>
      </c>
      <c r="C11" s="137">
        <v>4165.9399999999996</v>
      </c>
      <c r="D11" s="137"/>
      <c r="E11" s="137">
        <v>5057.1859999999997</v>
      </c>
      <c r="F11" s="137">
        <v>5664.902</v>
      </c>
      <c r="G11" s="15"/>
    </row>
    <row r="12" spans="1:7" x14ac:dyDescent="0.2">
      <c r="A12" s="135" t="s">
        <v>56</v>
      </c>
      <c r="B12" s="96">
        <v>3.1019999999999999</v>
      </c>
      <c r="C12" s="137">
        <v>3.1019999999999999</v>
      </c>
      <c r="D12" s="137"/>
      <c r="E12" s="137">
        <v>3.645</v>
      </c>
      <c r="F12" s="137">
        <v>3.1019999999999999</v>
      </c>
      <c r="G12" s="32"/>
    </row>
    <row r="13" spans="1:7" x14ac:dyDescent="0.2">
      <c r="A13" s="136" t="s">
        <v>31</v>
      </c>
      <c r="B13" s="94">
        <v>4226.308</v>
      </c>
      <c r="C13" s="92">
        <v>4169.0420000000004</v>
      </c>
      <c r="D13" s="92"/>
      <c r="E13" s="92">
        <v>5060.8310000000001</v>
      </c>
      <c r="F13" s="92">
        <v>5668.0039999999999</v>
      </c>
      <c r="G13" s="33"/>
    </row>
    <row r="14" spans="1:7" ht="3" customHeight="1" x14ac:dyDescent="0.2">
      <c r="A14" s="135"/>
      <c r="B14" s="96"/>
      <c r="C14" s="137"/>
      <c r="D14" s="137"/>
      <c r="E14" s="137"/>
      <c r="F14" s="137"/>
      <c r="G14" s="8"/>
    </row>
    <row r="15" spans="1:7" x14ac:dyDescent="0.2">
      <c r="A15" s="136" t="s">
        <v>57</v>
      </c>
      <c r="B15" s="96"/>
      <c r="C15" s="137"/>
      <c r="D15" s="137"/>
      <c r="E15" s="137"/>
      <c r="F15" s="137"/>
      <c r="G15" s="8"/>
    </row>
    <row r="16" spans="1:7" x14ac:dyDescent="0.2">
      <c r="A16" s="135" t="s">
        <v>177</v>
      </c>
      <c r="B16" s="96">
        <v>13.481999999999999</v>
      </c>
      <c r="C16" s="137">
        <v>13.516999999999999</v>
      </c>
      <c r="D16" s="137"/>
      <c r="E16" s="137">
        <v>12.18</v>
      </c>
      <c r="F16" s="137">
        <v>14.135999999999999</v>
      </c>
      <c r="G16" s="32"/>
    </row>
    <row r="17" spans="1:7" x14ac:dyDescent="0.2">
      <c r="A17" s="135" t="s">
        <v>178</v>
      </c>
      <c r="B17" s="96">
        <v>0</v>
      </c>
      <c r="C17" s="137">
        <v>0</v>
      </c>
      <c r="D17" s="137"/>
      <c r="E17" s="137">
        <v>0</v>
      </c>
      <c r="F17" s="137">
        <v>0</v>
      </c>
      <c r="G17" s="32"/>
    </row>
    <row r="18" spans="1:7" x14ac:dyDescent="0.2">
      <c r="A18" s="136" t="s">
        <v>31</v>
      </c>
      <c r="B18" s="94">
        <v>13.481999999999999</v>
      </c>
      <c r="C18" s="92">
        <v>13.516999999999999</v>
      </c>
      <c r="D18" s="92"/>
      <c r="E18" s="92">
        <v>12.18</v>
      </c>
      <c r="F18" s="92">
        <v>14.135999999999999</v>
      </c>
      <c r="G18" s="34"/>
    </row>
    <row r="19" spans="1:7" ht="3" customHeight="1" x14ac:dyDescent="0.2">
      <c r="A19" s="135"/>
      <c r="B19" s="96"/>
      <c r="C19" s="137"/>
      <c r="D19" s="137"/>
      <c r="E19" s="137"/>
      <c r="F19" s="137"/>
      <c r="G19" s="8"/>
    </row>
    <row r="20" spans="1:7" x14ac:dyDescent="0.2">
      <c r="A20" s="138" t="s">
        <v>176</v>
      </c>
      <c r="B20" s="139">
        <v>4239.79</v>
      </c>
      <c r="C20" s="140">
        <v>4182.5590000000002</v>
      </c>
      <c r="D20" s="140"/>
      <c r="E20" s="140">
        <v>5073.0110000000004</v>
      </c>
      <c r="F20" s="140">
        <v>5682.14</v>
      </c>
      <c r="G20" s="16"/>
    </row>
    <row r="21" spans="1:7" ht="4.5" customHeight="1" x14ac:dyDescent="0.2"/>
    <row r="22" spans="1:7" ht="12.75" x14ac:dyDescent="0.2">
      <c r="A22" s="736" t="s">
        <v>228</v>
      </c>
      <c r="B22" s="736"/>
      <c r="C22" s="736"/>
      <c r="D22" s="736"/>
      <c r="E22" s="736"/>
      <c r="F22" s="736"/>
      <c r="G22" s="13"/>
    </row>
    <row r="23" spans="1:7" ht="4.5" customHeight="1" x14ac:dyDescent="0.2">
      <c r="A23" s="102"/>
      <c r="B23" s="103"/>
      <c r="C23" s="103"/>
      <c r="D23" s="104"/>
      <c r="E23" s="104"/>
      <c r="F23" s="104"/>
    </row>
    <row r="24" spans="1:7" x14ac:dyDescent="0.2">
      <c r="A24" s="141"/>
      <c r="B24" s="708" t="s">
        <v>737</v>
      </c>
      <c r="C24" s="708"/>
      <c r="D24" s="113"/>
      <c r="E24" s="708" t="s">
        <v>506</v>
      </c>
      <c r="F24" s="708"/>
      <c r="G24" s="37"/>
    </row>
    <row r="25" spans="1:7" ht="22.5" x14ac:dyDescent="0.2">
      <c r="A25" s="735"/>
      <c r="B25" s="126" t="s">
        <v>499</v>
      </c>
      <c r="C25" s="164" t="s">
        <v>501</v>
      </c>
      <c r="D25" s="701"/>
      <c r="E25" s="133" t="s">
        <v>499</v>
      </c>
      <c r="F25" s="134" t="s">
        <v>210</v>
      </c>
      <c r="G25" s="38"/>
    </row>
    <row r="26" spans="1:7" x14ac:dyDescent="0.2">
      <c r="A26" s="735"/>
      <c r="B26" s="163" t="s">
        <v>0</v>
      </c>
      <c r="C26" s="164" t="s">
        <v>0</v>
      </c>
      <c r="D26" s="701"/>
      <c r="E26" s="162" t="s">
        <v>0</v>
      </c>
      <c r="F26" s="111" t="s">
        <v>0</v>
      </c>
      <c r="G26" s="2"/>
    </row>
    <row r="27" spans="1:7" ht="3" customHeight="1" x14ac:dyDescent="0.2">
      <c r="A27" s="135"/>
      <c r="B27" s="112"/>
      <c r="C27" s="22"/>
      <c r="D27" s="111"/>
      <c r="E27" s="111"/>
      <c r="F27" s="111"/>
      <c r="G27" s="8"/>
    </row>
    <row r="28" spans="1:7" x14ac:dyDescent="0.2">
      <c r="A28" s="136" t="s">
        <v>54</v>
      </c>
      <c r="B28" s="112"/>
      <c r="C28" s="22"/>
      <c r="D28" s="111"/>
      <c r="E28" s="111"/>
      <c r="F28" s="111"/>
      <c r="G28" s="8"/>
    </row>
    <row r="29" spans="1:7" x14ac:dyDescent="0.2">
      <c r="A29" s="135" t="s">
        <v>55</v>
      </c>
      <c r="B29" s="96">
        <v>10607.398999999999</v>
      </c>
      <c r="C29" s="137">
        <v>11214.848</v>
      </c>
      <c r="D29" s="137"/>
      <c r="E29" s="137">
        <v>11732.014999999999</v>
      </c>
      <c r="F29" s="137">
        <v>12623.308999999999</v>
      </c>
      <c r="G29" s="15"/>
    </row>
    <row r="30" spans="1:7" x14ac:dyDescent="0.2">
      <c r="A30" s="135" t="s">
        <v>56</v>
      </c>
      <c r="B30" s="96">
        <v>1216.26</v>
      </c>
      <c r="C30" s="137">
        <v>1033.8889999999999</v>
      </c>
      <c r="D30" s="137"/>
      <c r="E30" s="137">
        <v>971.87599999999998</v>
      </c>
      <c r="F30" s="137">
        <v>1033.8889999999999</v>
      </c>
      <c r="G30" s="15"/>
    </row>
    <row r="31" spans="1:7" x14ac:dyDescent="0.2">
      <c r="A31" s="136" t="s">
        <v>31</v>
      </c>
      <c r="B31" s="94">
        <v>11823.659</v>
      </c>
      <c r="C31" s="92">
        <v>12248.736999999999</v>
      </c>
      <c r="D31" s="92"/>
      <c r="E31" s="92">
        <v>12703.891</v>
      </c>
      <c r="F31" s="92">
        <v>13657.198</v>
      </c>
      <c r="G31" s="33"/>
    </row>
    <row r="32" spans="1:7" ht="3" customHeight="1" x14ac:dyDescent="0.2">
      <c r="A32" s="135"/>
      <c r="B32" s="96"/>
      <c r="C32" s="137"/>
      <c r="D32" s="137"/>
      <c r="E32" s="137"/>
      <c r="F32" s="137"/>
      <c r="G32" s="8"/>
    </row>
    <row r="33" spans="1:7" x14ac:dyDescent="0.2">
      <c r="A33" s="136" t="s">
        <v>57</v>
      </c>
      <c r="B33" s="96"/>
      <c r="C33" s="137"/>
      <c r="D33" s="137"/>
      <c r="E33" s="137"/>
      <c r="F33" s="137"/>
      <c r="G33" s="8"/>
    </row>
    <row r="34" spans="1:7" x14ac:dyDescent="0.2">
      <c r="A34" s="135" t="s">
        <v>177</v>
      </c>
      <c r="B34" s="96">
        <v>2254.48</v>
      </c>
      <c r="C34" s="137">
        <v>2663.0630000000001</v>
      </c>
      <c r="D34" s="137"/>
      <c r="E34" s="137">
        <v>2165.489</v>
      </c>
      <c r="F34" s="137">
        <v>2629.654</v>
      </c>
      <c r="G34" s="35"/>
    </row>
    <row r="35" spans="1:7" x14ac:dyDescent="0.2">
      <c r="A35" s="135" t="s">
        <v>178</v>
      </c>
      <c r="B35" s="96">
        <v>418.18400000000003</v>
      </c>
      <c r="C35" s="137">
        <v>446.23399999999998</v>
      </c>
      <c r="D35" s="137"/>
      <c r="E35" s="137">
        <v>409.97199999999998</v>
      </c>
      <c r="F35" s="137">
        <v>446.23399999999998</v>
      </c>
      <c r="G35" s="35"/>
    </row>
    <row r="36" spans="1:7" x14ac:dyDescent="0.2">
      <c r="A36" s="136" t="s">
        <v>31</v>
      </c>
      <c r="B36" s="94">
        <v>2672.6640000000002</v>
      </c>
      <c r="C36" s="92">
        <v>3109.297</v>
      </c>
      <c r="D36" s="92"/>
      <c r="E36" s="92">
        <v>2575.4609999999998</v>
      </c>
      <c r="F36" s="92">
        <v>3075.8879999999999</v>
      </c>
      <c r="G36" s="36"/>
    </row>
    <row r="37" spans="1:7" ht="3" customHeight="1" x14ac:dyDescent="0.2">
      <c r="A37" s="135"/>
      <c r="B37" s="96"/>
      <c r="C37" s="137"/>
      <c r="D37" s="137"/>
      <c r="E37" s="137"/>
      <c r="F37" s="137"/>
      <c r="G37" s="8"/>
    </row>
    <row r="38" spans="1:7" x14ac:dyDescent="0.2">
      <c r="A38" s="142" t="s">
        <v>176</v>
      </c>
      <c r="B38" s="95">
        <v>14496.323</v>
      </c>
      <c r="C38" s="93">
        <v>15358.034</v>
      </c>
      <c r="D38" s="93"/>
      <c r="E38" s="93">
        <v>15279.351999999999</v>
      </c>
      <c r="F38" s="93">
        <v>16733.085999999999</v>
      </c>
      <c r="G38" s="16"/>
    </row>
    <row r="39" spans="1:7" s="23" customFormat="1" x14ac:dyDescent="0.2">
      <c r="A39" s="89"/>
      <c r="B39" s="53"/>
      <c r="C39" s="53"/>
      <c r="D39" s="53"/>
      <c r="E39" s="53"/>
      <c r="F39" s="53"/>
      <c r="G39" s="90"/>
    </row>
    <row r="40" spans="1:7" x14ac:dyDescent="0.2">
      <c r="D40" s="30"/>
    </row>
    <row r="41" spans="1:7" x14ac:dyDescent="0.2">
      <c r="A41" s="182"/>
      <c r="B41" s="182"/>
      <c r="C41" s="182"/>
      <c r="D41" s="182"/>
      <c r="E41" s="182"/>
      <c r="F41" s="182"/>
    </row>
    <row r="42" spans="1:7" x14ac:dyDescent="0.2">
      <c r="D42" s="30"/>
    </row>
    <row r="43" spans="1:7" x14ac:dyDescent="0.2">
      <c r="D43" s="30"/>
    </row>
  </sheetData>
  <mergeCells count="11">
    <mergeCell ref="B24:C24"/>
    <mergeCell ref="E24:F24"/>
    <mergeCell ref="A25:A26"/>
    <mergeCell ref="D25:D26"/>
    <mergeCell ref="A3:F3"/>
    <mergeCell ref="A4:F4"/>
    <mergeCell ref="B6:C6"/>
    <mergeCell ref="E6:F6"/>
    <mergeCell ref="A22:F22"/>
    <mergeCell ref="A7:A8"/>
    <mergeCell ref="D7:D8"/>
  </mergeCells>
  <phoneticPr fontId="0"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R63"/>
  <sheetViews>
    <sheetView workbookViewId="0">
      <pane xSplit="2" ySplit="6" topLeftCell="C28" activePane="bottomRight" state="frozen"/>
      <selection activeCell="J27" sqref="J27"/>
      <selection pane="topRight" activeCell="J27" sqref="J27"/>
      <selection pane="bottomLeft" activeCell="J27" sqref="J27"/>
      <selection pane="bottomRight" activeCell="J27" sqref="J27"/>
    </sheetView>
  </sheetViews>
  <sheetFormatPr defaultRowHeight="12.75" x14ac:dyDescent="0.2"/>
  <cols>
    <col min="1" max="1" width="33.140625" bestFit="1" customWidth="1"/>
    <col min="2" max="2" width="70.7109375" bestFit="1" customWidth="1"/>
    <col min="3" max="3" width="10.28515625" bestFit="1" customWidth="1"/>
    <col min="4" max="4" width="4.28515625" customWidth="1"/>
    <col min="5" max="5" width="11.5703125" bestFit="1" customWidth="1"/>
    <col min="6" max="6" width="4.28515625" customWidth="1"/>
    <col min="7" max="7" width="10.28515625" bestFit="1" customWidth="1"/>
    <col min="8" max="8" width="4.28515625" customWidth="1"/>
    <col min="9" max="9" width="11.5703125" bestFit="1" customWidth="1"/>
    <col min="10" max="10" width="4.28515625" customWidth="1"/>
    <col min="11" max="11" width="10.28515625" bestFit="1" customWidth="1"/>
    <col min="12" max="12" width="4.28515625" customWidth="1"/>
    <col min="13" max="13" width="11.5703125" bestFit="1" customWidth="1"/>
    <col min="14" max="14" width="4.28515625" customWidth="1"/>
    <col min="15" max="15" width="10.28515625" bestFit="1" customWidth="1"/>
    <col min="16" max="16" width="4.28515625" customWidth="1"/>
    <col min="17" max="17" width="11.5703125" bestFit="1" customWidth="1"/>
  </cols>
  <sheetData>
    <row r="1" spans="1:18" s="56" customFormat="1" ht="14.25" x14ac:dyDescent="0.2">
      <c r="A1" s="74"/>
      <c r="B1" s="54"/>
      <c r="C1" s="54" t="s">
        <v>238</v>
      </c>
      <c r="D1" s="54" t="s">
        <v>239</v>
      </c>
      <c r="E1" s="54"/>
      <c r="F1" s="54"/>
      <c r="G1" s="54"/>
      <c r="H1" s="54"/>
      <c r="I1" s="54"/>
      <c r="J1" s="54"/>
      <c r="K1" s="54"/>
      <c r="L1" s="54"/>
      <c r="M1" s="54"/>
      <c r="N1" s="54"/>
      <c r="O1" s="54"/>
      <c r="P1" s="54"/>
      <c r="Q1" s="54"/>
      <c r="R1" s="75"/>
    </row>
    <row r="2" spans="1:18" s="56" customFormat="1" ht="14.25" x14ac:dyDescent="0.2">
      <c r="A2" s="74"/>
      <c r="B2" s="54"/>
      <c r="C2" s="80" t="s">
        <v>240</v>
      </c>
      <c r="D2" s="54"/>
      <c r="E2" s="81" t="s">
        <v>241</v>
      </c>
      <c r="F2" s="54"/>
      <c r="G2" s="80" t="s">
        <v>240</v>
      </c>
      <c r="H2" s="54"/>
      <c r="I2" s="81" t="s">
        <v>241</v>
      </c>
      <c r="J2" s="54"/>
      <c r="K2" s="80" t="s">
        <v>240</v>
      </c>
      <c r="L2" s="54"/>
      <c r="M2" s="81" t="s">
        <v>241</v>
      </c>
      <c r="N2" s="54"/>
      <c r="O2" s="80" t="s">
        <v>240</v>
      </c>
      <c r="P2" s="54"/>
      <c r="Q2" s="81" t="s">
        <v>241</v>
      </c>
      <c r="R2" s="75"/>
    </row>
    <row r="3" spans="1:18" s="56" customFormat="1" ht="18.75" x14ac:dyDescent="0.2">
      <c r="A3" s="74"/>
      <c r="B3" s="54"/>
      <c r="C3" s="58" t="s">
        <v>242</v>
      </c>
      <c r="D3" s="58"/>
      <c r="E3" s="58" t="s">
        <v>242</v>
      </c>
      <c r="F3" s="58"/>
      <c r="G3" s="58" t="s">
        <v>242</v>
      </c>
      <c r="H3" s="58"/>
      <c r="I3" s="58" t="s">
        <v>242</v>
      </c>
      <c r="J3" s="59"/>
      <c r="K3" s="58" t="s">
        <v>242</v>
      </c>
      <c r="L3" s="58"/>
      <c r="M3" s="58" t="s">
        <v>242</v>
      </c>
      <c r="N3" s="58"/>
      <c r="O3" s="58" t="s">
        <v>242</v>
      </c>
      <c r="P3" s="58"/>
      <c r="Q3" s="58" t="s">
        <v>242</v>
      </c>
      <c r="R3" s="75"/>
    </row>
    <row r="4" spans="1:18" s="56" customFormat="1" ht="14.25" x14ac:dyDescent="0.2">
      <c r="A4" s="74"/>
      <c r="B4" s="54"/>
      <c r="C4" s="54" t="s">
        <v>462</v>
      </c>
      <c r="D4" s="54"/>
      <c r="E4" s="54" t="s">
        <v>462</v>
      </c>
      <c r="F4" s="54"/>
      <c r="G4" s="60" t="s">
        <v>459</v>
      </c>
      <c r="H4" s="54"/>
      <c r="I4" s="60" t="s">
        <v>459</v>
      </c>
      <c r="J4" s="54"/>
      <c r="K4" s="54" t="s">
        <v>462</v>
      </c>
      <c r="L4" s="54"/>
      <c r="M4" s="54" t="s">
        <v>462</v>
      </c>
      <c r="N4" s="54"/>
      <c r="O4" s="54" t="s">
        <v>243</v>
      </c>
      <c r="P4" s="54"/>
      <c r="Q4" s="54" t="s">
        <v>243</v>
      </c>
      <c r="R4" s="75"/>
    </row>
    <row r="5" spans="1:18" x14ac:dyDescent="0.2">
      <c r="A5" s="74"/>
      <c r="B5" s="54"/>
      <c r="C5" s="60" t="s">
        <v>463</v>
      </c>
      <c r="D5" s="54"/>
      <c r="E5" s="60" t="s">
        <v>463</v>
      </c>
      <c r="F5" s="54"/>
      <c r="G5" s="60" t="s">
        <v>463</v>
      </c>
      <c r="H5" s="54"/>
      <c r="I5" s="60" t="s">
        <v>463</v>
      </c>
      <c r="J5" s="54"/>
      <c r="K5" s="60" t="s">
        <v>244</v>
      </c>
      <c r="L5" s="54"/>
      <c r="M5" s="60" t="s">
        <v>244</v>
      </c>
      <c r="N5" s="54"/>
      <c r="O5" s="60" t="s">
        <v>244</v>
      </c>
      <c r="P5" s="54"/>
      <c r="Q5" s="60" t="s">
        <v>244</v>
      </c>
      <c r="R5" s="67"/>
    </row>
    <row r="6" spans="1:18" x14ac:dyDescent="0.2">
      <c r="A6" s="54"/>
      <c r="B6" s="54"/>
      <c r="C6" s="62"/>
      <c r="D6" s="62"/>
      <c r="E6" s="62"/>
      <c r="F6" s="62"/>
      <c r="G6" s="62"/>
      <c r="H6" s="62"/>
      <c r="I6" s="62"/>
      <c r="J6" s="62"/>
      <c r="K6" s="62"/>
      <c r="L6" s="62"/>
      <c r="M6" s="62"/>
      <c r="N6" s="62"/>
      <c r="O6" s="62"/>
      <c r="P6" s="62"/>
      <c r="Q6" s="62"/>
      <c r="R6" s="67"/>
    </row>
    <row r="7" spans="1:18" x14ac:dyDescent="0.2">
      <c r="A7" s="76" t="s">
        <v>299</v>
      </c>
      <c r="B7" s="77" t="s">
        <v>300</v>
      </c>
      <c r="C7" s="62">
        <v>609226</v>
      </c>
      <c r="D7" s="62"/>
      <c r="E7" s="62">
        <v>1732769</v>
      </c>
      <c r="F7" s="62"/>
      <c r="G7" s="62">
        <v>718084</v>
      </c>
      <c r="H7" s="62"/>
      <c r="I7" s="62">
        <v>2277871</v>
      </c>
      <c r="J7" s="62"/>
      <c r="K7" s="62">
        <v>548439</v>
      </c>
      <c r="L7" s="62"/>
      <c r="M7" s="62">
        <v>1598382</v>
      </c>
      <c r="N7" s="62"/>
      <c r="O7" s="62">
        <v>539971</v>
      </c>
      <c r="P7" s="62"/>
      <c r="Q7" s="62">
        <v>1657650</v>
      </c>
      <c r="R7" s="67"/>
    </row>
    <row r="8" spans="1:18" x14ac:dyDescent="0.2">
      <c r="A8" s="76" t="s">
        <v>301</v>
      </c>
      <c r="B8" s="77" t="s">
        <v>302</v>
      </c>
      <c r="C8" s="62">
        <v>55673</v>
      </c>
      <c r="D8" s="62"/>
      <c r="E8" s="62">
        <v>67454</v>
      </c>
      <c r="F8" s="62"/>
      <c r="G8" s="62">
        <v>103878</v>
      </c>
      <c r="H8" s="62"/>
      <c r="I8" s="62">
        <v>166916</v>
      </c>
      <c r="J8" s="62"/>
      <c r="K8" s="62">
        <v>67475</v>
      </c>
      <c r="L8" s="62"/>
      <c r="M8" s="62">
        <v>103468</v>
      </c>
      <c r="N8" s="62"/>
      <c r="O8" s="62">
        <v>96964</v>
      </c>
      <c r="P8" s="62"/>
      <c r="Q8" s="62">
        <v>127597</v>
      </c>
      <c r="R8" s="67"/>
    </row>
    <row r="9" spans="1:18" x14ac:dyDescent="0.2">
      <c r="A9" s="76" t="s">
        <v>303</v>
      </c>
      <c r="B9" s="77" t="s">
        <v>304</v>
      </c>
      <c r="C9" s="62" t="s">
        <v>247</v>
      </c>
      <c r="D9" s="62"/>
      <c r="E9" s="62" t="s">
        <v>247</v>
      </c>
      <c r="F9" s="62"/>
      <c r="G9" s="62" t="s">
        <v>247</v>
      </c>
      <c r="H9" s="62"/>
      <c r="I9" s="62" t="s">
        <v>247</v>
      </c>
      <c r="J9" s="62"/>
      <c r="K9" s="62" t="s">
        <v>247</v>
      </c>
      <c r="L9" s="62"/>
      <c r="M9" s="62" t="s">
        <v>247</v>
      </c>
      <c r="N9" s="62"/>
      <c r="O9" s="62" t="s">
        <v>247</v>
      </c>
      <c r="P9" s="62"/>
      <c r="Q9" s="62" t="s">
        <v>247</v>
      </c>
      <c r="R9" s="67"/>
    </row>
    <row r="10" spans="1:18" x14ac:dyDescent="0.2">
      <c r="A10" s="76" t="s">
        <v>305</v>
      </c>
      <c r="B10" s="77" t="s">
        <v>306</v>
      </c>
      <c r="C10" s="62">
        <v>6350</v>
      </c>
      <c r="D10" s="62"/>
      <c r="E10" s="62">
        <v>246</v>
      </c>
      <c r="F10" s="62"/>
      <c r="G10" s="62">
        <v>12350</v>
      </c>
      <c r="H10" s="62"/>
      <c r="I10" s="62">
        <v>12350</v>
      </c>
      <c r="J10" s="62"/>
      <c r="K10" s="62">
        <v>10770</v>
      </c>
      <c r="L10" s="62"/>
      <c r="M10" s="62">
        <v>472</v>
      </c>
      <c r="N10" s="62"/>
      <c r="O10" s="62">
        <v>8489</v>
      </c>
      <c r="P10" s="62"/>
      <c r="Q10" s="62">
        <v>340</v>
      </c>
      <c r="R10" s="67"/>
    </row>
    <row r="11" spans="1:18" x14ac:dyDescent="0.2">
      <c r="A11" s="76" t="s">
        <v>307</v>
      </c>
      <c r="B11" s="77" t="s">
        <v>308</v>
      </c>
      <c r="C11" s="62">
        <v>2024</v>
      </c>
      <c r="D11" s="62"/>
      <c r="E11" s="62">
        <v>2024</v>
      </c>
      <c r="F11" s="62"/>
      <c r="G11" s="62">
        <v>665</v>
      </c>
      <c r="H11" s="62"/>
      <c r="I11" s="62">
        <v>665</v>
      </c>
      <c r="J11" s="62"/>
      <c r="K11" s="62">
        <v>1021</v>
      </c>
      <c r="L11" s="62"/>
      <c r="M11" s="62">
        <v>1017</v>
      </c>
      <c r="N11" s="62"/>
      <c r="O11" s="62">
        <v>2051</v>
      </c>
      <c r="P11" s="62"/>
      <c r="Q11" s="62">
        <v>2051</v>
      </c>
      <c r="R11" s="67"/>
    </row>
    <row r="12" spans="1:18" x14ac:dyDescent="0.2">
      <c r="A12" s="76" t="s">
        <v>309</v>
      </c>
      <c r="B12" s="77" t="s">
        <v>310</v>
      </c>
      <c r="C12" s="62">
        <v>0</v>
      </c>
      <c r="D12" s="62"/>
      <c r="E12" s="62">
        <v>0</v>
      </c>
      <c r="F12" s="62"/>
      <c r="G12" s="62" t="s">
        <v>247</v>
      </c>
      <c r="H12" s="62"/>
      <c r="I12" s="62" t="s">
        <v>247</v>
      </c>
      <c r="J12" s="62"/>
      <c r="K12" s="62">
        <v>0</v>
      </c>
      <c r="L12" s="62"/>
      <c r="M12" s="62">
        <v>0</v>
      </c>
      <c r="N12" s="62"/>
      <c r="O12" s="62">
        <v>0</v>
      </c>
      <c r="P12" s="62"/>
      <c r="Q12" s="62">
        <v>0</v>
      </c>
      <c r="R12" s="67"/>
    </row>
    <row r="13" spans="1:18" x14ac:dyDescent="0.2">
      <c r="A13" s="76" t="s">
        <v>311</v>
      </c>
      <c r="B13" s="77" t="s">
        <v>312</v>
      </c>
      <c r="C13" s="62" t="s">
        <v>247</v>
      </c>
      <c r="D13" s="62"/>
      <c r="E13" s="62" t="s">
        <v>247</v>
      </c>
      <c r="F13" s="62"/>
      <c r="G13" s="62" t="s">
        <v>247</v>
      </c>
      <c r="H13" s="62"/>
      <c r="I13" s="62" t="s">
        <v>247</v>
      </c>
      <c r="J13" s="62"/>
      <c r="K13" s="62" t="s">
        <v>247</v>
      </c>
      <c r="L13" s="62"/>
      <c r="M13" s="62" t="s">
        <v>247</v>
      </c>
      <c r="N13" s="62"/>
      <c r="O13" s="62" t="s">
        <v>247</v>
      </c>
      <c r="P13" s="62"/>
      <c r="Q13" s="62" t="s">
        <v>247</v>
      </c>
      <c r="R13" s="67"/>
    </row>
    <row r="14" spans="1:18" x14ac:dyDescent="0.2">
      <c r="A14" s="76" t="s">
        <v>313</v>
      </c>
      <c r="B14" s="77" t="s">
        <v>314</v>
      </c>
      <c r="C14" s="62">
        <v>1505</v>
      </c>
      <c r="D14" s="62"/>
      <c r="E14" s="62">
        <v>0</v>
      </c>
      <c r="F14" s="62"/>
      <c r="G14" s="62">
        <v>892</v>
      </c>
      <c r="H14" s="62"/>
      <c r="I14" s="62">
        <v>892</v>
      </c>
      <c r="J14" s="62"/>
      <c r="K14" s="62">
        <v>1505</v>
      </c>
      <c r="L14" s="62"/>
      <c r="M14" s="62">
        <v>0</v>
      </c>
      <c r="N14" s="62"/>
      <c r="O14" s="62">
        <v>1505</v>
      </c>
      <c r="P14" s="62"/>
      <c r="Q14" s="62">
        <v>0</v>
      </c>
      <c r="R14" s="67"/>
    </row>
    <row r="15" spans="1:18" x14ac:dyDescent="0.2">
      <c r="A15" s="76" t="s">
        <v>315</v>
      </c>
      <c r="B15" s="77" t="s">
        <v>316</v>
      </c>
      <c r="C15" s="62">
        <v>36544</v>
      </c>
      <c r="D15" s="62"/>
      <c r="E15" s="62">
        <v>0</v>
      </c>
      <c r="F15" s="62"/>
      <c r="G15" s="62">
        <v>4152</v>
      </c>
      <c r="H15" s="62"/>
      <c r="I15" s="62">
        <v>4152</v>
      </c>
      <c r="J15" s="62"/>
      <c r="K15" s="62">
        <v>37154</v>
      </c>
      <c r="L15" s="62"/>
      <c r="M15" s="62">
        <v>0</v>
      </c>
      <c r="N15" s="62"/>
      <c r="O15" s="62">
        <v>2052</v>
      </c>
      <c r="P15" s="62"/>
      <c r="Q15" s="62">
        <v>0</v>
      </c>
      <c r="R15" s="67"/>
    </row>
    <row r="16" spans="1:18" x14ac:dyDescent="0.2">
      <c r="A16" s="76" t="s">
        <v>317</v>
      </c>
      <c r="B16" s="77" t="s">
        <v>318</v>
      </c>
      <c r="C16" s="62">
        <v>0</v>
      </c>
      <c r="D16" s="62"/>
      <c r="E16" s="62">
        <v>0</v>
      </c>
      <c r="F16" s="62"/>
      <c r="G16" s="62">
        <v>1660</v>
      </c>
      <c r="H16" s="62"/>
      <c r="I16" s="62">
        <v>1660</v>
      </c>
      <c r="J16" s="62"/>
      <c r="K16" s="62">
        <v>23965</v>
      </c>
      <c r="L16" s="62"/>
      <c r="M16" s="62">
        <v>23965</v>
      </c>
      <c r="N16" s="62"/>
      <c r="O16" s="62">
        <v>36958</v>
      </c>
      <c r="P16" s="62"/>
      <c r="Q16" s="62">
        <v>36958</v>
      </c>
      <c r="R16" s="67"/>
    </row>
    <row r="17" spans="1:18" x14ac:dyDescent="0.2">
      <c r="A17" s="76" t="s">
        <v>319</v>
      </c>
      <c r="B17" s="77" t="s">
        <v>320</v>
      </c>
      <c r="C17" s="62">
        <v>14073</v>
      </c>
      <c r="D17" s="62"/>
      <c r="E17" s="62">
        <v>14073</v>
      </c>
      <c r="F17" s="62"/>
      <c r="G17" s="62">
        <v>5307</v>
      </c>
      <c r="H17" s="62"/>
      <c r="I17" s="62">
        <v>5307</v>
      </c>
      <c r="J17" s="62"/>
      <c r="K17" s="62">
        <v>4842</v>
      </c>
      <c r="L17" s="62"/>
      <c r="M17" s="62">
        <v>4842</v>
      </c>
      <c r="N17" s="62"/>
      <c r="O17" s="62">
        <v>9462</v>
      </c>
      <c r="P17" s="62"/>
      <c r="Q17" s="62">
        <v>9462</v>
      </c>
      <c r="R17" s="67"/>
    </row>
    <row r="18" spans="1:18" x14ac:dyDescent="0.2">
      <c r="A18" s="76" t="s">
        <v>321</v>
      </c>
      <c r="B18" s="77" t="s">
        <v>322</v>
      </c>
      <c r="C18" s="62" t="s">
        <v>247</v>
      </c>
      <c r="D18" s="62"/>
      <c r="E18" s="62" t="s">
        <v>247</v>
      </c>
      <c r="F18" s="62"/>
      <c r="G18" s="62" t="s">
        <v>247</v>
      </c>
      <c r="H18" s="62"/>
      <c r="I18" s="62" t="s">
        <v>247</v>
      </c>
      <c r="J18" s="62"/>
      <c r="K18" s="62">
        <v>0</v>
      </c>
      <c r="L18" s="62"/>
      <c r="M18" s="62">
        <v>0</v>
      </c>
      <c r="N18" s="62"/>
      <c r="O18" s="62" t="s">
        <v>247</v>
      </c>
      <c r="P18" s="62"/>
      <c r="Q18" s="62" t="s">
        <v>247</v>
      </c>
      <c r="R18" s="67"/>
    </row>
    <row r="19" spans="1:18" x14ac:dyDescent="0.2">
      <c r="A19" s="76" t="s">
        <v>323</v>
      </c>
      <c r="B19" s="77" t="s">
        <v>324</v>
      </c>
      <c r="C19" s="62" t="s">
        <v>247</v>
      </c>
      <c r="D19" s="62"/>
      <c r="E19" s="62">
        <v>419</v>
      </c>
      <c r="F19" s="62"/>
      <c r="G19" s="62" t="s">
        <v>247</v>
      </c>
      <c r="H19" s="62"/>
      <c r="I19" s="62" t="s">
        <v>247</v>
      </c>
      <c r="J19" s="62"/>
      <c r="K19" s="62" t="s">
        <v>247</v>
      </c>
      <c r="L19" s="62"/>
      <c r="M19" s="62" t="s">
        <v>247</v>
      </c>
      <c r="N19" s="62"/>
      <c r="O19" s="62">
        <v>0</v>
      </c>
      <c r="P19" s="62"/>
      <c r="Q19" s="62">
        <v>0</v>
      </c>
      <c r="R19" s="67"/>
    </row>
    <row r="20" spans="1:18" x14ac:dyDescent="0.2">
      <c r="A20" s="76" t="s">
        <v>325</v>
      </c>
      <c r="B20" s="77" t="s">
        <v>326</v>
      </c>
      <c r="C20" s="62">
        <v>247400</v>
      </c>
      <c r="D20" s="62"/>
      <c r="E20" s="62">
        <v>247400</v>
      </c>
      <c r="F20" s="62"/>
      <c r="G20" s="62">
        <v>168231</v>
      </c>
      <c r="H20" s="62"/>
      <c r="I20" s="62">
        <v>168231</v>
      </c>
      <c r="J20" s="62"/>
      <c r="K20" s="62">
        <v>160511</v>
      </c>
      <c r="L20" s="62"/>
      <c r="M20" s="62">
        <v>160511</v>
      </c>
      <c r="N20" s="62"/>
      <c r="O20" s="62">
        <v>245333</v>
      </c>
      <c r="P20" s="62"/>
      <c r="Q20" s="62">
        <v>245333</v>
      </c>
      <c r="R20" s="67"/>
    </row>
    <row r="21" spans="1:18" x14ac:dyDescent="0.2">
      <c r="A21" s="76" t="s">
        <v>327</v>
      </c>
      <c r="B21" s="77" t="s">
        <v>328</v>
      </c>
      <c r="C21" s="62">
        <v>89</v>
      </c>
      <c r="D21" s="62"/>
      <c r="E21" s="62">
        <v>89</v>
      </c>
      <c r="F21" s="62"/>
      <c r="G21" s="62">
        <v>216</v>
      </c>
      <c r="H21" s="62"/>
      <c r="I21" s="62">
        <v>216</v>
      </c>
      <c r="J21" s="62"/>
      <c r="K21" s="62">
        <v>127</v>
      </c>
      <c r="L21" s="62"/>
      <c r="M21" s="62">
        <v>127</v>
      </c>
      <c r="N21" s="62"/>
      <c r="O21" s="62">
        <v>117</v>
      </c>
      <c r="P21" s="62"/>
      <c r="Q21" s="62">
        <v>117</v>
      </c>
      <c r="R21" s="67"/>
    </row>
    <row r="22" spans="1:18" x14ac:dyDescent="0.2">
      <c r="A22" s="76" t="s">
        <v>329</v>
      </c>
      <c r="B22" s="77" t="s">
        <v>330</v>
      </c>
      <c r="C22" s="62">
        <v>451</v>
      </c>
      <c r="D22" s="62"/>
      <c r="E22" s="62">
        <v>451</v>
      </c>
      <c r="F22" s="62"/>
      <c r="G22" s="62">
        <v>300</v>
      </c>
      <c r="H22" s="62"/>
      <c r="I22" s="62">
        <v>300</v>
      </c>
      <c r="J22" s="62"/>
      <c r="K22" s="62">
        <v>-1013</v>
      </c>
      <c r="L22" s="62"/>
      <c r="M22" s="62">
        <v>-1013</v>
      </c>
      <c r="N22" s="62"/>
      <c r="O22" s="62">
        <v>1193</v>
      </c>
      <c r="P22" s="62"/>
      <c r="Q22" s="62">
        <v>1193</v>
      </c>
      <c r="R22" s="67"/>
    </row>
    <row r="23" spans="1:18" x14ac:dyDescent="0.2">
      <c r="A23" s="76" t="s">
        <v>331</v>
      </c>
      <c r="B23" s="77" t="s">
        <v>332</v>
      </c>
      <c r="C23" s="62">
        <v>68510</v>
      </c>
      <c r="D23" s="62"/>
      <c r="E23" s="62">
        <v>68510</v>
      </c>
      <c r="F23" s="62"/>
      <c r="G23" s="62">
        <v>57092</v>
      </c>
      <c r="H23" s="62"/>
      <c r="I23" s="62">
        <v>57092</v>
      </c>
      <c r="J23" s="62"/>
      <c r="K23" s="62">
        <v>59220</v>
      </c>
      <c r="L23" s="62"/>
      <c r="M23" s="62">
        <v>59220</v>
      </c>
      <c r="N23" s="62"/>
      <c r="O23" s="62">
        <v>63438</v>
      </c>
      <c r="P23" s="62"/>
      <c r="Q23" s="62">
        <v>63438</v>
      </c>
      <c r="R23" s="67"/>
    </row>
    <row r="24" spans="1:18" x14ac:dyDescent="0.2">
      <c r="A24" s="76" t="s">
        <v>333</v>
      </c>
      <c r="B24" s="77" t="s">
        <v>334</v>
      </c>
      <c r="C24" s="62">
        <v>440706</v>
      </c>
      <c r="D24" s="62"/>
      <c r="E24" s="62">
        <v>440706</v>
      </c>
      <c r="F24" s="62"/>
      <c r="G24" s="62">
        <v>53133</v>
      </c>
      <c r="H24" s="62"/>
      <c r="I24" s="62">
        <v>53133</v>
      </c>
      <c r="J24" s="62"/>
      <c r="K24" s="62">
        <v>144074</v>
      </c>
      <c r="L24" s="62"/>
      <c r="M24" s="62">
        <v>144074</v>
      </c>
      <c r="N24" s="62"/>
      <c r="O24" s="62">
        <v>33420</v>
      </c>
      <c r="P24" s="62"/>
      <c r="Q24" s="62">
        <v>33420</v>
      </c>
      <c r="R24" s="67"/>
    </row>
    <row r="25" spans="1:18" x14ac:dyDescent="0.2">
      <c r="A25" s="76" t="s">
        <v>335</v>
      </c>
      <c r="B25" s="77" t="s">
        <v>336</v>
      </c>
      <c r="C25" s="62">
        <v>1262254</v>
      </c>
      <c r="D25" s="62"/>
      <c r="E25" s="62">
        <v>1262254</v>
      </c>
      <c r="F25" s="62"/>
      <c r="G25" s="62">
        <v>1276692</v>
      </c>
      <c r="H25" s="62"/>
      <c r="I25" s="62">
        <v>1276692</v>
      </c>
      <c r="J25" s="62"/>
      <c r="K25" s="62">
        <v>983340</v>
      </c>
      <c r="L25" s="62"/>
      <c r="M25" s="62">
        <v>983340</v>
      </c>
      <c r="N25" s="62"/>
      <c r="O25" s="62">
        <v>1267264</v>
      </c>
      <c r="P25" s="62"/>
      <c r="Q25" s="62">
        <v>1267264</v>
      </c>
      <c r="R25" s="67"/>
    </row>
    <row r="26" spans="1:18" x14ac:dyDescent="0.2">
      <c r="A26" s="76" t="s">
        <v>337</v>
      </c>
      <c r="B26" s="77" t="s">
        <v>338</v>
      </c>
      <c r="C26" s="62">
        <v>-55</v>
      </c>
      <c r="D26" s="62"/>
      <c r="E26" s="62">
        <v>-55</v>
      </c>
      <c r="F26" s="62"/>
      <c r="G26" s="62">
        <v>309</v>
      </c>
      <c r="H26" s="62"/>
      <c r="I26" s="62">
        <v>309</v>
      </c>
      <c r="J26" s="62"/>
      <c r="K26" s="62">
        <v>161</v>
      </c>
      <c r="L26" s="62"/>
      <c r="M26" s="62">
        <v>161</v>
      </c>
      <c r="N26" s="62"/>
      <c r="O26" s="62">
        <v>309</v>
      </c>
      <c r="P26" s="62"/>
      <c r="Q26" s="62">
        <v>309</v>
      </c>
      <c r="R26" s="67"/>
    </row>
    <row r="27" spans="1:18" x14ac:dyDescent="0.2">
      <c r="A27" s="76" t="s">
        <v>339</v>
      </c>
      <c r="B27" s="77" t="s">
        <v>340</v>
      </c>
      <c r="C27" s="62">
        <v>305526</v>
      </c>
      <c r="D27" s="62"/>
      <c r="E27" s="62">
        <v>6521</v>
      </c>
      <c r="F27" s="62"/>
      <c r="G27" s="62">
        <v>121584</v>
      </c>
      <c r="H27" s="62"/>
      <c r="I27" s="62">
        <v>118680</v>
      </c>
      <c r="J27" s="62"/>
      <c r="K27" s="62">
        <v>121574</v>
      </c>
      <c r="L27" s="62"/>
      <c r="M27" s="62">
        <v>0</v>
      </c>
      <c r="N27" s="62"/>
      <c r="O27" s="62">
        <v>136515</v>
      </c>
      <c r="P27" s="62"/>
      <c r="Q27" s="62">
        <v>0</v>
      </c>
      <c r="R27" s="67"/>
    </row>
    <row r="28" spans="1:18" x14ac:dyDescent="0.2">
      <c r="A28" s="76" t="s">
        <v>341</v>
      </c>
      <c r="B28" s="77" t="s">
        <v>342</v>
      </c>
      <c r="C28" s="62" t="s">
        <v>247</v>
      </c>
      <c r="D28" s="62"/>
      <c r="E28" s="62" t="s">
        <v>247</v>
      </c>
      <c r="F28" s="62"/>
      <c r="G28" s="62" t="s">
        <v>247</v>
      </c>
      <c r="H28" s="62"/>
      <c r="I28" s="62" t="s">
        <v>247</v>
      </c>
      <c r="J28" s="62"/>
      <c r="K28" s="62" t="s">
        <v>247</v>
      </c>
      <c r="L28" s="62"/>
      <c r="M28" s="62" t="s">
        <v>247</v>
      </c>
      <c r="N28" s="62"/>
      <c r="O28" s="62" t="s">
        <v>247</v>
      </c>
      <c r="P28" s="62"/>
      <c r="Q28" s="62" t="s">
        <v>247</v>
      </c>
      <c r="R28" s="67"/>
    </row>
    <row r="29" spans="1:18" x14ac:dyDescent="0.2">
      <c r="A29" s="76" t="s">
        <v>343</v>
      </c>
      <c r="B29" s="77" t="s">
        <v>344</v>
      </c>
      <c r="C29" s="62">
        <v>1835</v>
      </c>
      <c r="D29" s="62"/>
      <c r="E29" s="62">
        <v>0</v>
      </c>
      <c r="F29" s="62"/>
      <c r="G29" s="62" t="s">
        <v>247</v>
      </c>
      <c r="H29" s="62"/>
      <c r="I29" s="62" t="s">
        <v>247</v>
      </c>
      <c r="J29" s="62"/>
      <c r="K29" s="62">
        <v>1705</v>
      </c>
      <c r="L29" s="62"/>
      <c r="M29" s="62">
        <v>0</v>
      </c>
      <c r="N29" s="62"/>
      <c r="O29" s="62">
        <v>0</v>
      </c>
      <c r="P29" s="62"/>
      <c r="Q29" s="62">
        <v>0</v>
      </c>
      <c r="R29" s="67"/>
    </row>
    <row r="30" spans="1:18" x14ac:dyDescent="0.2">
      <c r="A30" s="76" t="s">
        <v>345</v>
      </c>
      <c r="B30" s="77" t="s">
        <v>346</v>
      </c>
      <c r="C30" s="62" t="s">
        <v>247</v>
      </c>
      <c r="D30" s="62"/>
      <c r="E30" s="62" t="s">
        <v>247</v>
      </c>
      <c r="F30" s="62"/>
      <c r="G30" s="62" t="s">
        <v>247</v>
      </c>
      <c r="H30" s="62"/>
      <c r="I30" s="62" t="s">
        <v>247</v>
      </c>
      <c r="J30" s="62"/>
      <c r="K30" s="62" t="s">
        <v>247</v>
      </c>
      <c r="L30" s="62"/>
      <c r="M30" s="62" t="s">
        <v>247</v>
      </c>
      <c r="N30" s="62"/>
      <c r="O30" s="62" t="s">
        <v>247</v>
      </c>
      <c r="P30" s="62"/>
      <c r="Q30" s="62" t="s">
        <v>247</v>
      </c>
      <c r="R30" s="67"/>
    </row>
    <row r="31" spans="1:18" x14ac:dyDescent="0.2">
      <c r="A31" s="76" t="s">
        <v>347</v>
      </c>
      <c r="B31" s="77" t="s">
        <v>348</v>
      </c>
      <c r="C31" s="62">
        <v>11593</v>
      </c>
      <c r="D31" s="62"/>
      <c r="E31" s="62">
        <v>26535</v>
      </c>
      <c r="F31" s="62"/>
      <c r="G31" s="62">
        <v>23925</v>
      </c>
      <c r="H31" s="62"/>
      <c r="I31" s="62">
        <v>69733</v>
      </c>
      <c r="J31" s="62"/>
      <c r="K31" s="62">
        <v>4354</v>
      </c>
      <c r="L31" s="62"/>
      <c r="M31" s="62">
        <v>15611</v>
      </c>
      <c r="N31" s="62"/>
      <c r="O31" s="62">
        <v>5749</v>
      </c>
      <c r="P31" s="62"/>
      <c r="Q31" s="62">
        <v>18015</v>
      </c>
      <c r="R31" s="67"/>
    </row>
    <row r="32" spans="1:18" x14ac:dyDescent="0.2">
      <c r="A32" s="76" t="s">
        <v>349</v>
      </c>
      <c r="B32" s="77" t="s">
        <v>350</v>
      </c>
      <c r="C32" s="62">
        <v>0</v>
      </c>
      <c r="D32" s="62"/>
      <c r="E32" s="62">
        <v>0</v>
      </c>
      <c r="F32" s="62"/>
      <c r="G32" s="62">
        <v>326</v>
      </c>
      <c r="H32" s="62"/>
      <c r="I32" s="62">
        <v>326</v>
      </c>
      <c r="J32" s="62"/>
      <c r="K32" s="62">
        <v>0</v>
      </c>
      <c r="L32" s="62"/>
      <c r="M32" s="62">
        <v>0</v>
      </c>
      <c r="N32" s="62"/>
      <c r="O32" s="62">
        <v>0</v>
      </c>
      <c r="P32" s="62"/>
      <c r="Q32" s="62">
        <v>0</v>
      </c>
      <c r="R32" s="67"/>
    </row>
    <row r="33" spans="1:18" x14ac:dyDescent="0.2">
      <c r="A33" s="76" t="s">
        <v>351</v>
      </c>
      <c r="B33" s="77" t="s">
        <v>352</v>
      </c>
      <c r="C33" s="62">
        <v>27622</v>
      </c>
      <c r="D33" s="62"/>
      <c r="E33" s="62">
        <v>27622</v>
      </c>
      <c r="F33" s="62"/>
      <c r="G33" s="62">
        <v>41125</v>
      </c>
      <c r="H33" s="62"/>
      <c r="I33" s="62">
        <v>41125</v>
      </c>
      <c r="J33" s="62"/>
      <c r="K33" s="62">
        <v>32101</v>
      </c>
      <c r="L33" s="62"/>
      <c r="M33" s="62">
        <v>32101</v>
      </c>
      <c r="N33" s="62"/>
      <c r="O33" s="62">
        <v>29645</v>
      </c>
      <c r="P33" s="62"/>
      <c r="Q33" s="62">
        <v>29645</v>
      </c>
      <c r="R33" s="67"/>
    </row>
    <row r="34" spans="1:18" x14ac:dyDescent="0.2">
      <c r="A34" s="76" t="s">
        <v>353</v>
      </c>
      <c r="B34" s="77" t="s">
        <v>354</v>
      </c>
      <c r="C34" s="62" t="s">
        <v>247</v>
      </c>
      <c r="D34" s="62"/>
      <c r="E34" s="62">
        <v>215026</v>
      </c>
      <c r="F34" s="62"/>
      <c r="G34" s="62" t="s">
        <v>247</v>
      </c>
      <c r="H34" s="62"/>
      <c r="I34" s="62">
        <v>252465</v>
      </c>
      <c r="J34" s="62"/>
      <c r="K34" s="62" t="s">
        <v>247</v>
      </c>
      <c r="L34" s="62"/>
      <c r="M34" s="62">
        <v>247759</v>
      </c>
      <c r="N34" s="62"/>
      <c r="O34" s="62" t="s">
        <v>247</v>
      </c>
      <c r="P34" s="62"/>
      <c r="Q34" s="62">
        <v>193546</v>
      </c>
      <c r="R34" s="67"/>
    </row>
    <row r="35" spans="1:18" x14ac:dyDescent="0.2">
      <c r="A35" s="76" t="s">
        <v>355</v>
      </c>
      <c r="B35" s="77" t="s">
        <v>356</v>
      </c>
      <c r="C35" s="62">
        <v>0</v>
      </c>
      <c r="D35" s="62"/>
      <c r="E35" s="62">
        <v>-205149</v>
      </c>
      <c r="F35" s="62"/>
      <c r="G35" s="62" t="s">
        <v>247</v>
      </c>
      <c r="H35" s="62"/>
      <c r="I35" s="62" t="s">
        <v>247</v>
      </c>
      <c r="J35" s="62"/>
      <c r="K35" s="62" t="s">
        <v>247</v>
      </c>
      <c r="L35" s="62"/>
      <c r="M35" s="62">
        <v>-240371</v>
      </c>
      <c r="N35" s="62"/>
      <c r="O35" s="62">
        <v>0</v>
      </c>
      <c r="P35" s="62"/>
      <c r="Q35" s="62">
        <v>-184850</v>
      </c>
      <c r="R35" s="67"/>
    </row>
    <row r="36" spans="1:18" x14ac:dyDescent="0.2">
      <c r="A36" s="76" t="s">
        <v>357</v>
      </c>
      <c r="B36" s="77" t="s">
        <v>358</v>
      </c>
      <c r="C36" s="62" t="s">
        <v>247</v>
      </c>
      <c r="D36" s="62"/>
      <c r="E36" s="62" t="s">
        <v>247</v>
      </c>
      <c r="F36" s="62"/>
      <c r="G36" s="62">
        <v>18452</v>
      </c>
      <c r="H36" s="62"/>
      <c r="I36" s="62">
        <v>18452</v>
      </c>
      <c r="J36" s="62"/>
      <c r="K36" s="62" t="s">
        <v>247</v>
      </c>
      <c r="L36" s="62"/>
      <c r="M36" s="62" t="s">
        <v>247</v>
      </c>
      <c r="N36" s="62"/>
      <c r="O36" s="62" t="s">
        <v>247</v>
      </c>
      <c r="P36" s="62"/>
      <c r="Q36" s="62" t="s">
        <v>247</v>
      </c>
      <c r="R36" s="67"/>
    </row>
    <row r="37" spans="1:18" x14ac:dyDescent="0.2">
      <c r="A37" s="76" t="s">
        <v>359</v>
      </c>
      <c r="B37" s="77" t="s">
        <v>360</v>
      </c>
      <c r="C37" s="62" t="s">
        <v>247</v>
      </c>
      <c r="D37" s="62"/>
      <c r="E37" s="62">
        <v>0</v>
      </c>
      <c r="F37" s="62"/>
      <c r="G37" s="62" t="s">
        <v>247</v>
      </c>
      <c r="H37" s="62"/>
      <c r="I37" s="62">
        <v>4933</v>
      </c>
      <c r="J37" s="62"/>
      <c r="K37" s="62" t="s">
        <v>247</v>
      </c>
      <c r="L37" s="62"/>
      <c r="M37" s="62">
        <v>0</v>
      </c>
      <c r="N37" s="62"/>
      <c r="O37" s="62" t="s">
        <v>247</v>
      </c>
      <c r="P37" s="62"/>
      <c r="Q37" s="62">
        <v>0</v>
      </c>
      <c r="R37" s="67"/>
    </row>
    <row r="38" spans="1:18" x14ac:dyDescent="0.2">
      <c r="A38" s="76" t="s">
        <v>361</v>
      </c>
      <c r="B38" s="77" t="s">
        <v>362</v>
      </c>
      <c r="C38" s="62" t="s">
        <v>247</v>
      </c>
      <c r="D38" s="62"/>
      <c r="E38" s="62">
        <v>2872</v>
      </c>
      <c r="F38" s="62"/>
      <c r="G38" s="62" t="s">
        <v>247</v>
      </c>
      <c r="H38" s="62"/>
      <c r="I38" s="62">
        <v>32857</v>
      </c>
      <c r="J38" s="62"/>
      <c r="K38" s="62" t="s">
        <v>247</v>
      </c>
      <c r="L38" s="62"/>
      <c r="M38" s="62">
        <v>0</v>
      </c>
      <c r="N38" s="62"/>
      <c r="O38" s="62">
        <v>0</v>
      </c>
      <c r="P38" s="62"/>
      <c r="Q38" s="62">
        <v>0</v>
      </c>
      <c r="R38" s="67"/>
    </row>
    <row r="39" spans="1:18" x14ac:dyDescent="0.2">
      <c r="A39" s="76" t="s">
        <v>363</v>
      </c>
      <c r="B39" s="77" t="s">
        <v>364</v>
      </c>
      <c r="C39" s="62">
        <v>16783</v>
      </c>
      <c r="D39" s="62"/>
      <c r="E39" s="62">
        <v>40208</v>
      </c>
      <c r="F39" s="62"/>
      <c r="G39" s="62">
        <v>78176</v>
      </c>
      <c r="H39" s="62"/>
      <c r="I39" s="62">
        <v>109171</v>
      </c>
      <c r="J39" s="62"/>
      <c r="K39" s="62">
        <v>22670</v>
      </c>
      <c r="L39" s="62"/>
      <c r="M39" s="62">
        <v>32882</v>
      </c>
      <c r="N39" s="62"/>
      <c r="O39" s="62">
        <v>83999</v>
      </c>
      <c r="P39" s="62"/>
      <c r="Q39" s="62">
        <v>99419</v>
      </c>
      <c r="R39" s="67"/>
    </row>
    <row r="40" spans="1:18" x14ac:dyDescent="0.2">
      <c r="A40" s="76" t="s">
        <v>365</v>
      </c>
      <c r="B40" s="77" t="s">
        <v>366</v>
      </c>
      <c r="C40" s="62">
        <v>0</v>
      </c>
      <c r="D40" s="62"/>
      <c r="E40" s="62">
        <v>0</v>
      </c>
      <c r="F40" s="62"/>
      <c r="G40" s="62" t="s">
        <v>247</v>
      </c>
      <c r="H40" s="62"/>
      <c r="I40" s="62" t="s">
        <v>247</v>
      </c>
      <c r="J40" s="62"/>
      <c r="K40" s="62" t="s">
        <v>247</v>
      </c>
      <c r="L40" s="62"/>
      <c r="M40" s="62" t="s">
        <v>247</v>
      </c>
      <c r="N40" s="62"/>
      <c r="O40" s="62">
        <v>0</v>
      </c>
      <c r="P40" s="62"/>
      <c r="Q40" s="62">
        <v>0</v>
      </c>
      <c r="R40" s="67"/>
    </row>
    <row r="41" spans="1:18" x14ac:dyDescent="0.2">
      <c r="A41" s="76" t="s">
        <v>367</v>
      </c>
      <c r="B41" s="77" t="s">
        <v>368</v>
      </c>
      <c r="C41" s="62" t="s">
        <v>247</v>
      </c>
      <c r="D41" s="62"/>
      <c r="E41" s="62">
        <v>0</v>
      </c>
      <c r="F41" s="62"/>
      <c r="G41" s="62" t="s">
        <v>247</v>
      </c>
      <c r="H41" s="62"/>
      <c r="I41" s="62" t="s">
        <v>247</v>
      </c>
      <c r="J41" s="62"/>
      <c r="K41" s="62" t="s">
        <v>247</v>
      </c>
      <c r="L41" s="62"/>
      <c r="M41" s="62">
        <v>0</v>
      </c>
      <c r="N41" s="62"/>
      <c r="O41" s="62">
        <v>40</v>
      </c>
      <c r="P41" s="62"/>
      <c r="Q41" s="62">
        <v>40</v>
      </c>
      <c r="R41" s="67"/>
    </row>
    <row r="42" spans="1:18" x14ac:dyDescent="0.2">
      <c r="A42" s="76" t="s">
        <v>369</v>
      </c>
      <c r="B42" s="77" t="s">
        <v>370</v>
      </c>
      <c r="C42" s="62">
        <v>7286</v>
      </c>
      <c r="D42" s="62"/>
      <c r="E42" s="62">
        <v>7286</v>
      </c>
      <c r="F42" s="62"/>
      <c r="G42" s="62" t="s">
        <v>247</v>
      </c>
      <c r="H42" s="62"/>
      <c r="I42" s="62" t="s">
        <v>247</v>
      </c>
      <c r="J42" s="62"/>
      <c r="K42" s="62">
        <v>0</v>
      </c>
      <c r="L42" s="62"/>
      <c r="M42" s="62">
        <v>0</v>
      </c>
      <c r="N42" s="62"/>
      <c r="O42" s="62">
        <v>0</v>
      </c>
      <c r="P42" s="62"/>
      <c r="Q42" s="62">
        <v>0</v>
      </c>
      <c r="R42" s="67"/>
    </row>
    <row r="43" spans="1:18" x14ac:dyDescent="0.2">
      <c r="A43" s="76" t="s">
        <v>371</v>
      </c>
      <c r="B43" s="77" t="s">
        <v>372</v>
      </c>
      <c r="C43" s="62">
        <v>38854</v>
      </c>
      <c r="D43" s="62"/>
      <c r="E43" s="62">
        <v>344598</v>
      </c>
      <c r="F43" s="62"/>
      <c r="G43" s="62">
        <v>4501</v>
      </c>
      <c r="H43" s="62"/>
      <c r="I43" s="62">
        <v>378150</v>
      </c>
      <c r="J43" s="62"/>
      <c r="K43" s="62">
        <v>7273</v>
      </c>
      <c r="L43" s="62"/>
      <c r="M43" s="62">
        <v>269400</v>
      </c>
      <c r="N43" s="62"/>
      <c r="O43" s="62">
        <v>39245</v>
      </c>
      <c r="P43" s="62"/>
      <c r="Q43" s="62">
        <v>363789</v>
      </c>
      <c r="R43" s="67"/>
    </row>
    <row r="44" spans="1:18" x14ac:dyDescent="0.2">
      <c r="A44" s="76" t="s">
        <v>373</v>
      </c>
      <c r="B44" s="77" t="s">
        <v>374</v>
      </c>
      <c r="C44" s="62" t="s">
        <v>247</v>
      </c>
      <c r="D44" s="62"/>
      <c r="E44" s="62" t="s">
        <v>247</v>
      </c>
      <c r="F44" s="62"/>
      <c r="G44" s="62" t="s">
        <v>247</v>
      </c>
      <c r="H44" s="62"/>
      <c r="I44" s="62" t="s">
        <v>247</v>
      </c>
      <c r="J44" s="62"/>
      <c r="K44" s="62" t="s">
        <v>247</v>
      </c>
      <c r="L44" s="62"/>
      <c r="M44" s="62" t="s">
        <v>247</v>
      </c>
      <c r="N44" s="62"/>
      <c r="O44" s="62" t="s">
        <v>247</v>
      </c>
      <c r="P44" s="62"/>
      <c r="Q44" s="62" t="s">
        <v>247</v>
      </c>
      <c r="R44" s="67"/>
    </row>
    <row r="45" spans="1:18" x14ac:dyDescent="0.2">
      <c r="A45" s="76" t="s">
        <v>375</v>
      </c>
      <c r="B45" s="77" t="s">
        <v>376</v>
      </c>
      <c r="C45" s="62" t="s">
        <v>247</v>
      </c>
      <c r="D45" s="62"/>
      <c r="E45" s="62">
        <v>0</v>
      </c>
      <c r="F45" s="62"/>
      <c r="G45" s="62" t="s">
        <v>247</v>
      </c>
      <c r="H45" s="62"/>
      <c r="I45" s="62">
        <v>46374</v>
      </c>
      <c r="J45" s="62"/>
      <c r="K45" s="62" t="s">
        <v>247</v>
      </c>
      <c r="L45" s="62"/>
      <c r="M45" s="62">
        <v>0</v>
      </c>
      <c r="N45" s="62"/>
      <c r="O45" s="62" t="s">
        <v>247</v>
      </c>
      <c r="P45" s="62"/>
      <c r="Q45" s="62">
        <v>0</v>
      </c>
      <c r="R45" s="67"/>
    </row>
    <row r="46" spans="1:18" x14ac:dyDescent="0.2">
      <c r="A46" s="76" t="s">
        <v>377</v>
      </c>
      <c r="B46" s="77" t="s">
        <v>378</v>
      </c>
      <c r="C46" s="62">
        <v>0</v>
      </c>
      <c r="D46" s="62"/>
      <c r="E46" s="62">
        <v>0</v>
      </c>
      <c r="F46" s="62"/>
      <c r="G46" s="62">
        <v>10884</v>
      </c>
      <c r="H46" s="62"/>
      <c r="I46" s="62">
        <v>10884</v>
      </c>
      <c r="J46" s="62"/>
      <c r="K46" s="62">
        <v>0</v>
      </c>
      <c r="L46" s="62"/>
      <c r="M46" s="62">
        <v>0</v>
      </c>
      <c r="N46" s="62"/>
      <c r="O46" s="62">
        <v>0</v>
      </c>
      <c r="P46" s="62"/>
      <c r="Q46" s="62">
        <v>0</v>
      </c>
      <c r="R46" s="67"/>
    </row>
    <row r="47" spans="1:18" x14ac:dyDescent="0.2">
      <c r="A47" s="76" t="s">
        <v>379</v>
      </c>
      <c r="B47" s="77" t="s">
        <v>380</v>
      </c>
      <c r="C47" s="62">
        <v>152366</v>
      </c>
      <c r="D47" s="62"/>
      <c r="E47" s="62">
        <v>176154</v>
      </c>
      <c r="F47" s="62"/>
      <c r="G47" s="62">
        <v>151994</v>
      </c>
      <c r="H47" s="62"/>
      <c r="I47" s="62">
        <v>175918</v>
      </c>
      <c r="J47" s="62"/>
      <c r="K47" s="62">
        <v>139916</v>
      </c>
      <c r="L47" s="62"/>
      <c r="M47" s="62">
        <v>162174</v>
      </c>
      <c r="N47" s="62"/>
      <c r="O47" s="62">
        <v>151750</v>
      </c>
      <c r="P47" s="62"/>
      <c r="Q47" s="62">
        <v>175642</v>
      </c>
      <c r="R47" s="67"/>
    </row>
    <row r="48" spans="1:18" x14ac:dyDescent="0.2">
      <c r="A48" s="76" t="s">
        <v>381</v>
      </c>
      <c r="B48" s="77" t="s">
        <v>382</v>
      </c>
      <c r="C48" s="62" t="s">
        <v>247</v>
      </c>
      <c r="D48" s="62"/>
      <c r="E48" s="62" t="s">
        <v>247</v>
      </c>
      <c r="F48" s="62"/>
      <c r="G48" s="62" t="s">
        <v>247</v>
      </c>
      <c r="H48" s="62"/>
      <c r="I48" s="62" t="s">
        <v>247</v>
      </c>
      <c r="J48" s="62"/>
      <c r="K48" s="62" t="s">
        <v>247</v>
      </c>
      <c r="L48" s="62"/>
      <c r="M48" s="62" t="s">
        <v>247</v>
      </c>
      <c r="N48" s="62"/>
      <c r="O48" s="62" t="s">
        <v>247</v>
      </c>
      <c r="P48" s="62"/>
      <c r="Q48" s="62" t="s">
        <v>247</v>
      </c>
      <c r="R48" s="67"/>
    </row>
    <row r="49" spans="1:18" x14ac:dyDescent="0.2">
      <c r="A49" s="76" t="s">
        <v>383</v>
      </c>
      <c r="B49" s="77" t="s">
        <v>384</v>
      </c>
      <c r="C49" s="62">
        <v>21423</v>
      </c>
      <c r="D49" s="62"/>
      <c r="E49" s="62">
        <v>21423</v>
      </c>
      <c r="F49" s="62"/>
      <c r="G49" s="62">
        <v>23095</v>
      </c>
      <c r="H49" s="62"/>
      <c r="I49" s="62">
        <v>23095</v>
      </c>
      <c r="J49" s="62"/>
      <c r="K49" s="62">
        <v>23095</v>
      </c>
      <c r="L49" s="62"/>
      <c r="M49" s="62">
        <v>23095</v>
      </c>
      <c r="N49" s="62"/>
      <c r="O49" s="62">
        <v>21330</v>
      </c>
      <c r="P49" s="62"/>
      <c r="Q49" s="62">
        <v>21330</v>
      </c>
      <c r="R49" s="67"/>
    </row>
    <row r="50" spans="1:18" x14ac:dyDescent="0.2">
      <c r="A50" s="76" t="s">
        <v>385</v>
      </c>
      <c r="B50" s="77" t="s">
        <v>386</v>
      </c>
      <c r="C50" s="62" t="s">
        <v>247</v>
      </c>
      <c r="D50" s="62"/>
      <c r="E50" s="62" t="s">
        <v>247</v>
      </c>
      <c r="F50" s="62"/>
      <c r="G50" s="62" t="s">
        <v>247</v>
      </c>
      <c r="H50" s="62"/>
      <c r="I50" s="62" t="s">
        <v>247</v>
      </c>
      <c r="J50" s="62"/>
      <c r="K50" s="62" t="s">
        <v>247</v>
      </c>
      <c r="L50" s="62"/>
      <c r="M50" s="62" t="s">
        <v>247</v>
      </c>
      <c r="N50" s="62"/>
      <c r="O50" s="62" t="s">
        <v>247</v>
      </c>
      <c r="P50" s="62"/>
      <c r="Q50" s="62" t="s">
        <v>247</v>
      </c>
      <c r="R50" s="67"/>
    </row>
    <row r="51" spans="1:18" x14ac:dyDescent="0.2">
      <c r="A51" s="76" t="s">
        <v>387</v>
      </c>
      <c r="B51" s="77" t="s">
        <v>388</v>
      </c>
      <c r="C51" s="62">
        <v>114</v>
      </c>
      <c r="D51" s="62"/>
      <c r="E51" s="62">
        <v>114</v>
      </c>
      <c r="F51" s="62"/>
      <c r="G51" s="62">
        <v>27</v>
      </c>
      <c r="H51" s="62"/>
      <c r="I51" s="62">
        <v>27</v>
      </c>
      <c r="J51" s="62"/>
      <c r="K51" s="62">
        <v>47</v>
      </c>
      <c r="L51" s="62"/>
      <c r="M51" s="62">
        <v>47</v>
      </c>
      <c r="N51" s="62"/>
      <c r="O51" s="62">
        <v>101</v>
      </c>
      <c r="P51" s="62"/>
      <c r="Q51" s="62">
        <v>101</v>
      </c>
      <c r="R51" s="67"/>
    </row>
    <row r="52" spans="1:18" x14ac:dyDescent="0.2">
      <c r="A52" s="76" t="s">
        <v>389</v>
      </c>
      <c r="B52" s="77" t="s">
        <v>390</v>
      </c>
      <c r="C52" s="62">
        <v>17508</v>
      </c>
      <c r="D52" s="62"/>
      <c r="E52" s="62">
        <v>17508</v>
      </c>
      <c r="F52" s="62"/>
      <c r="G52" s="62">
        <v>22509</v>
      </c>
      <c r="H52" s="62"/>
      <c r="I52" s="62">
        <v>22509</v>
      </c>
      <c r="J52" s="62"/>
      <c r="K52" s="62">
        <v>22923</v>
      </c>
      <c r="L52" s="62"/>
      <c r="M52" s="62">
        <v>22923</v>
      </c>
      <c r="N52" s="62"/>
      <c r="O52" s="62">
        <v>17460</v>
      </c>
      <c r="P52" s="62"/>
      <c r="Q52" s="62">
        <v>17460</v>
      </c>
      <c r="R52" s="67"/>
    </row>
    <row r="53" spans="1:18" x14ac:dyDescent="0.2">
      <c r="A53" s="76" t="s">
        <v>391</v>
      </c>
      <c r="B53" s="77" t="s">
        <v>392</v>
      </c>
      <c r="C53" s="62">
        <v>126</v>
      </c>
      <c r="D53" s="62"/>
      <c r="E53" s="62">
        <v>126</v>
      </c>
      <c r="F53" s="62"/>
      <c r="G53" s="62">
        <v>306</v>
      </c>
      <c r="H53" s="62"/>
      <c r="I53" s="62">
        <v>306</v>
      </c>
      <c r="J53" s="62"/>
      <c r="K53" s="62">
        <v>307</v>
      </c>
      <c r="L53" s="62"/>
      <c r="M53" s="62">
        <v>307</v>
      </c>
      <c r="N53" s="62"/>
      <c r="O53" s="62" t="s">
        <v>247</v>
      </c>
      <c r="P53" s="62"/>
      <c r="Q53" s="62" t="s">
        <v>247</v>
      </c>
      <c r="R53" s="67"/>
    </row>
    <row r="54" spans="1:18" x14ac:dyDescent="0.2">
      <c r="A54" s="76" t="s">
        <v>393</v>
      </c>
      <c r="B54" s="77" t="s">
        <v>394</v>
      </c>
      <c r="C54" s="62">
        <v>438</v>
      </c>
      <c r="D54" s="62"/>
      <c r="E54" s="62">
        <v>438</v>
      </c>
      <c r="F54" s="62"/>
      <c r="G54" s="62">
        <v>438</v>
      </c>
      <c r="H54" s="62"/>
      <c r="I54" s="62">
        <v>440</v>
      </c>
      <c r="J54" s="62"/>
      <c r="K54" s="62">
        <v>438</v>
      </c>
      <c r="L54" s="62"/>
      <c r="M54" s="62">
        <v>438</v>
      </c>
      <c r="N54" s="62"/>
      <c r="O54" s="62">
        <v>438</v>
      </c>
      <c r="P54" s="62"/>
      <c r="Q54" s="62">
        <v>438</v>
      </c>
      <c r="R54" s="67"/>
    </row>
    <row r="55" spans="1:18" x14ac:dyDescent="0.2">
      <c r="A55" s="67"/>
      <c r="B55" s="67"/>
      <c r="C55" s="69"/>
      <c r="D55" s="69"/>
      <c r="E55" s="69"/>
      <c r="F55" s="69"/>
      <c r="G55" s="69"/>
      <c r="H55" s="69"/>
      <c r="I55" s="69"/>
      <c r="J55" s="69"/>
      <c r="K55" s="69"/>
      <c r="L55" s="69"/>
      <c r="M55" s="69"/>
      <c r="N55" s="69"/>
      <c r="O55" s="69"/>
      <c r="P55" s="69"/>
      <c r="Q55" s="69"/>
      <c r="R55" s="67"/>
    </row>
    <row r="56" spans="1:18" x14ac:dyDescent="0.2">
      <c r="A56" s="67"/>
      <c r="B56" s="67"/>
      <c r="C56" s="82">
        <f>SUM(C7:C46)-SUM(C47:C54)</f>
        <v>2962274</v>
      </c>
      <c r="D56" s="69"/>
      <c r="E56" s="83">
        <f>SUM(E7:E46)-SUM(E47:E54)</f>
        <v>4086096</v>
      </c>
      <c r="F56" s="69"/>
      <c r="G56" s="82">
        <f>SUM(G7:G46)-SUM(G47:G54)</f>
        <v>2503565</v>
      </c>
      <c r="H56" s="69"/>
      <c r="I56" s="83">
        <f>SUM(I7:I46)-SUM(I47:I54)</f>
        <v>4886641</v>
      </c>
      <c r="J56" s="69"/>
      <c r="K56" s="82">
        <f>SUM(K7:K46)-SUM(K47:K54)</f>
        <v>2044542</v>
      </c>
      <c r="L56" s="69">
        <f>SUM(L7:L46)-SUM(L47:L54)</f>
        <v>0</v>
      </c>
      <c r="M56" s="83">
        <f>SUM(M7:M46)-SUM(M47:M54)</f>
        <v>3226964</v>
      </c>
      <c r="N56" s="69"/>
      <c r="O56" s="82">
        <f>SUM(O7:O46)-SUM(O47:O54)</f>
        <v>2412640</v>
      </c>
      <c r="P56" s="69">
        <f>SUM(P7:P46)-SUM(P47:P54)</f>
        <v>0</v>
      </c>
      <c r="Q56" s="83">
        <f>SUM(Q7:Q46)-SUM(Q47:Q54)</f>
        <v>3749765</v>
      </c>
      <c r="R56" s="67"/>
    </row>
    <row r="57" spans="1:18" x14ac:dyDescent="0.2">
      <c r="A57" s="67"/>
      <c r="B57" s="67"/>
      <c r="C57" s="69"/>
      <c r="D57" s="69"/>
      <c r="E57" s="69"/>
      <c r="F57" s="69"/>
      <c r="G57" s="69"/>
      <c r="H57" s="69"/>
      <c r="I57" s="69"/>
      <c r="J57" s="69"/>
      <c r="K57" s="69"/>
      <c r="L57" s="69"/>
      <c r="M57" s="69"/>
      <c r="N57" s="69"/>
      <c r="O57" s="69"/>
      <c r="P57" s="69"/>
      <c r="Q57" s="69"/>
      <c r="R57" s="67"/>
    </row>
    <row r="58" spans="1:18" x14ac:dyDescent="0.2">
      <c r="A58" s="71" t="s">
        <v>53</v>
      </c>
      <c r="B58" s="67"/>
      <c r="C58" s="82">
        <f>SUM(C7:C46)</f>
        <v>3154249</v>
      </c>
      <c r="D58" s="69"/>
      <c r="E58" s="83">
        <f>SUM(E7:E46)</f>
        <v>4301859</v>
      </c>
      <c r="F58" s="69"/>
      <c r="G58" s="82">
        <f>SUM(G7:G46)</f>
        <v>2701934</v>
      </c>
      <c r="H58" s="69"/>
      <c r="I58" s="83">
        <f>SUM(I7:I46)</f>
        <v>5108936</v>
      </c>
      <c r="J58" s="69"/>
      <c r="K58" s="82">
        <f>SUM(K7:K46)</f>
        <v>2231268</v>
      </c>
      <c r="L58" s="69">
        <f>SUM(L7:L46)</f>
        <v>0</v>
      </c>
      <c r="M58" s="83">
        <f>SUM(M7:M46)</f>
        <v>3435948</v>
      </c>
      <c r="N58" s="69"/>
      <c r="O58" s="82">
        <f>SUM(O7:O46)</f>
        <v>2603719</v>
      </c>
      <c r="P58" s="69">
        <f>SUM(P7:P46)</f>
        <v>0</v>
      </c>
      <c r="Q58" s="83">
        <f>SUM(Q7:Q46)</f>
        <v>3964736</v>
      </c>
      <c r="R58" s="67"/>
    </row>
    <row r="59" spans="1:18" x14ac:dyDescent="0.2">
      <c r="A59" s="71" t="s">
        <v>175</v>
      </c>
      <c r="B59" s="67"/>
      <c r="C59" s="82">
        <f>SUM(C47:C54)</f>
        <v>191975</v>
      </c>
      <c r="D59" s="69"/>
      <c r="E59" s="83">
        <f>SUM(E47:E54)</f>
        <v>215763</v>
      </c>
      <c r="F59" s="69"/>
      <c r="G59" s="82">
        <f>SUM(G47:G54)</f>
        <v>198369</v>
      </c>
      <c r="H59" s="69"/>
      <c r="I59" s="83">
        <f>SUM(I47:I54)</f>
        <v>222295</v>
      </c>
      <c r="J59" s="69"/>
      <c r="K59" s="82">
        <f>SUM(K47:K54)</f>
        <v>186726</v>
      </c>
      <c r="L59" s="69">
        <f>SUM(L47:L54)</f>
        <v>0</v>
      </c>
      <c r="M59" s="83">
        <f>SUM(M47:M54)</f>
        <v>208984</v>
      </c>
      <c r="N59" s="69"/>
      <c r="O59" s="82">
        <f>SUM(O47:O54)</f>
        <v>191079</v>
      </c>
      <c r="P59" s="69">
        <f>SUM(P47:P54)</f>
        <v>0</v>
      </c>
      <c r="Q59" s="83">
        <f>SUM(Q47:Q54)</f>
        <v>214971</v>
      </c>
      <c r="R59" s="67"/>
    </row>
    <row r="60" spans="1:18" ht="13.5" thickBot="1" x14ac:dyDescent="0.25">
      <c r="A60" s="78" t="s">
        <v>176</v>
      </c>
      <c r="B60" s="67"/>
      <c r="C60" s="85">
        <f>C58-C59</f>
        <v>2962274</v>
      </c>
      <c r="D60" s="68"/>
      <c r="E60" s="84">
        <f>E58-E59</f>
        <v>4086096</v>
      </c>
      <c r="F60" s="68"/>
      <c r="G60" s="85">
        <f>G58-G59</f>
        <v>2503565</v>
      </c>
      <c r="H60" s="68"/>
      <c r="I60" s="84">
        <f>I58-I59</f>
        <v>4886641</v>
      </c>
      <c r="J60" s="68"/>
      <c r="K60" s="85">
        <f>K58-K59</f>
        <v>2044542</v>
      </c>
      <c r="L60" s="68">
        <f>L58-L59</f>
        <v>0</v>
      </c>
      <c r="M60" s="84">
        <f>M58-M59</f>
        <v>3226964</v>
      </c>
      <c r="N60" s="68"/>
      <c r="O60" s="85">
        <f>O58-O59</f>
        <v>2412640</v>
      </c>
      <c r="P60" s="68">
        <f>P58-P59</f>
        <v>0</v>
      </c>
      <c r="Q60" s="84">
        <f>Q58-Q59</f>
        <v>3749765</v>
      </c>
      <c r="R60" s="67"/>
    </row>
    <row r="61" spans="1:18" ht="13.5" thickTop="1" x14ac:dyDescent="0.2">
      <c r="A61" s="67"/>
      <c r="B61" s="67"/>
      <c r="C61" s="69"/>
      <c r="D61" s="69"/>
      <c r="E61" s="69"/>
      <c r="F61" s="69"/>
      <c r="G61" s="69"/>
      <c r="H61" s="69"/>
      <c r="I61" s="69"/>
      <c r="J61" s="69"/>
      <c r="K61" s="69"/>
      <c r="L61" s="69"/>
      <c r="M61" s="69"/>
      <c r="N61" s="69"/>
      <c r="O61" s="69"/>
      <c r="P61" s="69"/>
      <c r="Q61" s="69"/>
      <c r="R61" s="67"/>
    </row>
    <row r="62" spans="1:18" ht="13.5" thickBot="1" x14ac:dyDescent="0.25">
      <c r="A62" s="67" t="s">
        <v>395</v>
      </c>
      <c r="B62" s="67"/>
      <c r="C62" s="85">
        <f>C56-C60</f>
        <v>0</v>
      </c>
      <c r="D62" s="68"/>
      <c r="E62" s="84">
        <f>E56-E60</f>
        <v>0</v>
      </c>
      <c r="F62" s="68"/>
      <c r="G62" s="85">
        <f>G56-G60</f>
        <v>0</v>
      </c>
      <c r="H62" s="68"/>
      <c r="I62" s="84">
        <f>I56-I60</f>
        <v>0</v>
      </c>
      <c r="J62" s="68"/>
      <c r="K62" s="85">
        <f>K56-K60</f>
        <v>0</v>
      </c>
      <c r="L62" s="68">
        <f>L56-L60</f>
        <v>0</v>
      </c>
      <c r="M62" s="84">
        <f>M56-M60</f>
        <v>0</v>
      </c>
      <c r="N62" s="68"/>
      <c r="O62" s="85">
        <f>O56-O60</f>
        <v>0</v>
      </c>
      <c r="P62" s="68">
        <f>P56-P60</f>
        <v>0</v>
      </c>
      <c r="Q62" s="84">
        <f>Q56-Q60</f>
        <v>0</v>
      </c>
      <c r="R62" s="67"/>
    </row>
    <row r="63" spans="1:18" ht="13.5" thickTop="1" x14ac:dyDescent="0.2"/>
  </sheetData>
  <phoneticPr fontId="0" type="noConversion"/>
  <pageMargins left="0.75" right="0.75" top="1" bottom="1" header="0.5" footer="0.5"/>
  <pageSetup paperSize="9" scale="5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W55"/>
  <sheetViews>
    <sheetView workbookViewId="0">
      <pane xSplit="2" ySplit="5" topLeftCell="C15" activePane="bottomRight" state="frozen"/>
      <selection activeCell="J27" sqref="J27"/>
      <selection pane="topRight" activeCell="J27" sqref="J27"/>
      <selection pane="bottomLeft" activeCell="J27" sqref="J27"/>
      <selection pane="bottomRight" activeCell="J27" sqref="J27"/>
    </sheetView>
  </sheetViews>
  <sheetFormatPr defaultRowHeight="12.75" x14ac:dyDescent="0.2"/>
  <cols>
    <col min="1" max="1" width="11.28515625" bestFit="1" customWidth="1"/>
    <col min="2" max="2" width="55" customWidth="1"/>
    <col min="3" max="3" width="11.28515625" customWidth="1"/>
    <col min="4" max="4" width="3.28515625" customWidth="1"/>
    <col min="5" max="5" width="12.7109375" customWidth="1"/>
    <col min="6" max="6" width="10.140625" customWidth="1"/>
    <col min="7" max="7" width="11.42578125" customWidth="1"/>
    <col min="8" max="8" width="3.28515625" customWidth="1"/>
    <col min="9" max="9" width="12.7109375" customWidth="1"/>
    <col min="10" max="10" width="3.28515625" customWidth="1"/>
    <col min="11" max="11" width="11.5703125" bestFit="1" customWidth="1"/>
    <col min="12" max="12" width="3.28515625" customWidth="1"/>
    <col min="13" max="13" width="12.7109375" bestFit="1" customWidth="1"/>
    <col min="14" max="14" width="3.28515625" customWidth="1"/>
    <col min="15" max="15" width="11.5703125" bestFit="1" customWidth="1"/>
    <col min="16" max="16" width="3.28515625" customWidth="1"/>
    <col min="17" max="17" width="12.7109375" bestFit="1" customWidth="1"/>
    <col min="19" max="19" width="12.85546875" style="61" bestFit="1" customWidth="1"/>
  </cols>
  <sheetData>
    <row r="1" spans="1:23" s="56" customFormat="1" ht="14.25" x14ac:dyDescent="0.2">
      <c r="A1" s="54"/>
      <c r="B1" s="55"/>
      <c r="C1" s="54" t="s">
        <v>238</v>
      </c>
      <c r="D1" s="54" t="s">
        <v>239</v>
      </c>
      <c r="E1" s="54"/>
      <c r="F1" s="54"/>
      <c r="G1" s="54"/>
      <c r="H1" s="54"/>
      <c r="I1" s="54"/>
      <c r="J1" s="54"/>
      <c r="K1" s="54"/>
      <c r="L1" s="54"/>
      <c r="M1" s="54"/>
      <c r="N1" s="54"/>
      <c r="O1" s="54"/>
      <c r="P1" s="54"/>
      <c r="Q1" s="54"/>
      <c r="S1" s="57"/>
    </row>
    <row r="2" spans="1:23" s="56" customFormat="1" ht="14.25" x14ac:dyDescent="0.2">
      <c r="A2" s="54"/>
      <c r="B2" s="55"/>
      <c r="C2" s="80" t="s">
        <v>240</v>
      </c>
      <c r="D2" s="54"/>
      <c r="E2" s="81" t="s">
        <v>241</v>
      </c>
      <c r="F2" s="54"/>
      <c r="G2" s="80" t="s">
        <v>240</v>
      </c>
      <c r="H2" s="54"/>
      <c r="I2" s="81" t="s">
        <v>241</v>
      </c>
      <c r="J2" s="54"/>
      <c r="K2" s="80" t="s">
        <v>240</v>
      </c>
      <c r="L2" s="54"/>
      <c r="M2" s="81" t="s">
        <v>241</v>
      </c>
      <c r="N2" s="54"/>
      <c r="O2" s="80" t="s">
        <v>240</v>
      </c>
      <c r="P2" s="54"/>
      <c r="Q2" s="81" t="s">
        <v>241</v>
      </c>
      <c r="S2" s="57"/>
    </row>
    <row r="3" spans="1:23" s="56" customFormat="1" ht="18.75" x14ac:dyDescent="0.2">
      <c r="A3" s="54"/>
      <c r="B3" s="55"/>
      <c r="C3" s="58" t="s">
        <v>242</v>
      </c>
      <c r="D3" s="58"/>
      <c r="E3" s="58" t="s">
        <v>242</v>
      </c>
      <c r="F3" s="58"/>
      <c r="G3" s="58" t="s">
        <v>242</v>
      </c>
      <c r="H3" s="58"/>
      <c r="I3" s="58" t="s">
        <v>242</v>
      </c>
      <c r="J3" s="59"/>
      <c r="K3" s="58" t="s">
        <v>242</v>
      </c>
      <c r="L3" s="58"/>
      <c r="M3" s="58" t="s">
        <v>242</v>
      </c>
      <c r="N3" s="58"/>
      <c r="O3" s="58" t="s">
        <v>242</v>
      </c>
      <c r="P3" s="58"/>
      <c r="Q3" s="58" t="s">
        <v>242</v>
      </c>
      <c r="S3" s="57"/>
    </row>
    <row r="4" spans="1:23" s="56" customFormat="1" ht="14.25" x14ac:dyDescent="0.2">
      <c r="A4" s="54"/>
      <c r="B4" s="55"/>
      <c r="C4" s="54" t="s">
        <v>462</v>
      </c>
      <c r="D4" s="54"/>
      <c r="E4" s="54" t="s">
        <v>462</v>
      </c>
      <c r="F4" s="54"/>
      <c r="G4" s="60" t="s">
        <v>459</v>
      </c>
      <c r="H4" s="54"/>
      <c r="I4" s="60" t="s">
        <v>459</v>
      </c>
      <c r="J4" s="54"/>
      <c r="K4" s="54" t="s">
        <v>462</v>
      </c>
      <c r="L4" s="54"/>
      <c r="M4" s="54" t="s">
        <v>462</v>
      </c>
      <c r="N4" s="54"/>
      <c r="O4" s="54" t="s">
        <v>243</v>
      </c>
      <c r="P4" s="54"/>
      <c r="Q4" s="54" t="s">
        <v>243</v>
      </c>
      <c r="S4" s="57"/>
    </row>
    <row r="5" spans="1:23" x14ac:dyDescent="0.2">
      <c r="A5" s="54"/>
      <c r="B5" s="55"/>
      <c r="C5" s="60" t="s">
        <v>463</v>
      </c>
      <c r="D5" s="54"/>
      <c r="E5" s="60" t="s">
        <v>463</v>
      </c>
      <c r="F5" s="54"/>
      <c r="G5" s="60" t="s">
        <v>463</v>
      </c>
      <c r="H5" s="54"/>
      <c r="I5" s="60" t="s">
        <v>463</v>
      </c>
      <c r="J5" s="54"/>
      <c r="K5" s="60" t="s">
        <v>244</v>
      </c>
      <c r="L5" s="54"/>
      <c r="M5" s="60" t="s">
        <v>244</v>
      </c>
      <c r="N5" s="54"/>
      <c r="O5" s="60" t="s">
        <v>244</v>
      </c>
      <c r="P5" s="54"/>
      <c r="Q5" s="60" t="s">
        <v>244</v>
      </c>
    </row>
    <row r="6" spans="1:23" x14ac:dyDescent="0.2">
      <c r="A6" s="54"/>
      <c r="B6" s="55"/>
      <c r="C6" s="62"/>
      <c r="D6" s="62"/>
      <c r="E6" s="62"/>
      <c r="F6" s="62"/>
      <c r="G6" s="62"/>
      <c r="H6" s="62"/>
      <c r="I6" s="62"/>
      <c r="J6" s="62"/>
      <c r="K6" s="62"/>
      <c r="L6" s="62"/>
      <c r="M6" s="62"/>
      <c r="N6" s="62"/>
      <c r="O6" s="62"/>
      <c r="P6" s="62"/>
      <c r="Q6" s="62"/>
    </row>
    <row r="7" spans="1:23" x14ac:dyDescent="0.2">
      <c r="A7" s="63" t="s">
        <v>245</v>
      </c>
      <c r="B7" s="55" t="s">
        <v>246</v>
      </c>
      <c r="C7" s="62" t="s">
        <v>247</v>
      </c>
      <c r="D7" s="62"/>
      <c r="E7" s="62" t="s">
        <v>247</v>
      </c>
      <c r="F7" s="62"/>
      <c r="G7" s="62" t="s">
        <v>247</v>
      </c>
      <c r="H7" s="62"/>
      <c r="I7" s="62" t="s">
        <v>247</v>
      </c>
      <c r="J7" s="62"/>
      <c r="K7" s="62" t="s">
        <v>247</v>
      </c>
      <c r="L7" s="62"/>
      <c r="M7" s="62" t="s">
        <v>247</v>
      </c>
      <c r="N7" s="62"/>
      <c r="O7" s="62" t="s">
        <v>247</v>
      </c>
      <c r="P7" s="62"/>
      <c r="Q7" s="62" t="s">
        <v>247</v>
      </c>
      <c r="R7" s="64"/>
      <c r="S7" s="64"/>
      <c r="T7" s="64"/>
      <c r="U7" s="64"/>
      <c r="V7" s="64"/>
      <c r="W7" s="64"/>
    </row>
    <row r="8" spans="1:23" x14ac:dyDescent="0.2">
      <c r="A8" s="63" t="s">
        <v>248</v>
      </c>
      <c r="B8" s="55" t="s">
        <v>249</v>
      </c>
      <c r="C8" s="62" t="s">
        <v>247</v>
      </c>
      <c r="D8" s="62"/>
      <c r="E8" s="62" t="s">
        <v>247</v>
      </c>
      <c r="F8" s="62"/>
      <c r="G8" s="62" t="s">
        <v>247</v>
      </c>
      <c r="H8" s="62"/>
      <c r="I8" s="62" t="s">
        <v>247</v>
      </c>
      <c r="J8" s="62"/>
      <c r="K8" s="62" t="s">
        <v>247</v>
      </c>
      <c r="L8" s="62"/>
      <c r="M8" s="62" t="s">
        <v>247</v>
      </c>
      <c r="N8" s="62"/>
      <c r="O8" s="62" t="s">
        <v>247</v>
      </c>
      <c r="P8" s="62"/>
      <c r="Q8" s="62" t="s">
        <v>247</v>
      </c>
      <c r="R8" s="64"/>
      <c r="S8" s="64"/>
      <c r="T8" s="64"/>
      <c r="U8" s="64"/>
      <c r="V8" s="64"/>
      <c r="W8" s="64"/>
    </row>
    <row r="9" spans="1:23" x14ac:dyDescent="0.2">
      <c r="A9" s="63" t="s">
        <v>250</v>
      </c>
      <c r="B9" s="55" t="s">
        <v>251</v>
      </c>
      <c r="C9" s="62">
        <v>3898288</v>
      </c>
      <c r="D9" s="62"/>
      <c r="E9" s="62">
        <v>8342556</v>
      </c>
      <c r="F9" s="62"/>
      <c r="G9" s="62">
        <v>3484241</v>
      </c>
      <c r="H9" s="62"/>
      <c r="I9" s="62">
        <v>7803980</v>
      </c>
      <c r="J9" s="62"/>
      <c r="K9" s="62">
        <v>4342533</v>
      </c>
      <c r="L9" s="62"/>
      <c r="M9" s="62">
        <v>8267090</v>
      </c>
      <c r="N9" s="62"/>
      <c r="O9" s="62">
        <v>4679840</v>
      </c>
      <c r="P9" s="62"/>
      <c r="Q9" s="62">
        <v>8897460</v>
      </c>
      <c r="R9" s="64"/>
      <c r="S9" s="64"/>
      <c r="T9" s="64"/>
      <c r="U9" s="64"/>
      <c r="V9" s="64"/>
      <c r="W9" s="64"/>
    </row>
    <row r="10" spans="1:23" x14ac:dyDescent="0.2">
      <c r="A10" s="63" t="s">
        <v>252</v>
      </c>
      <c r="B10" s="55" t="s">
        <v>253</v>
      </c>
      <c r="C10" s="62">
        <v>-7281</v>
      </c>
      <c r="D10" s="62"/>
      <c r="E10" s="62">
        <v>-7281</v>
      </c>
      <c r="F10" s="62"/>
      <c r="G10" s="62" t="s">
        <v>247</v>
      </c>
      <c r="H10" s="62"/>
      <c r="I10" s="62" t="s">
        <v>247</v>
      </c>
      <c r="J10" s="62"/>
      <c r="K10" s="62">
        <v>-123</v>
      </c>
      <c r="L10" s="62"/>
      <c r="M10" s="62">
        <v>-123</v>
      </c>
      <c r="N10" s="62"/>
      <c r="O10" s="62">
        <v>-951</v>
      </c>
      <c r="P10" s="62"/>
      <c r="Q10" s="62">
        <v>-951</v>
      </c>
      <c r="R10" s="64"/>
      <c r="S10" s="64"/>
      <c r="T10" s="64"/>
      <c r="U10" s="64"/>
      <c r="V10" s="64"/>
      <c r="W10" s="64"/>
    </row>
    <row r="11" spans="1:23" x14ac:dyDescent="0.2">
      <c r="A11" s="63" t="s">
        <v>254</v>
      </c>
      <c r="B11" s="55" t="s">
        <v>255</v>
      </c>
      <c r="C11" s="62" t="s">
        <v>247</v>
      </c>
      <c r="D11" s="62"/>
      <c r="E11" s="62">
        <v>641659</v>
      </c>
      <c r="F11" s="62"/>
      <c r="G11" s="62" t="s">
        <v>247</v>
      </c>
      <c r="H11" s="62"/>
      <c r="I11" s="62">
        <v>564664</v>
      </c>
      <c r="J11" s="62"/>
      <c r="K11" s="62" t="s">
        <v>247</v>
      </c>
      <c r="L11" s="62"/>
      <c r="M11" s="62">
        <v>584044</v>
      </c>
      <c r="N11" s="62"/>
      <c r="O11" s="62">
        <v>0</v>
      </c>
      <c r="P11" s="62"/>
      <c r="Q11" s="62">
        <v>534997</v>
      </c>
      <c r="R11" s="64"/>
      <c r="S11" s="64"/>
      <c r="T11" s="64"/>
      <c r="U11" s="64"/>
      <c r="V11" s="64"/>
      <c r="W11" s="64"/>
    </row>
    <row r="12" spans="1:23" x14ac:dyDescent="0.2">
      <c r="A12" s="63" t="s">
        <v>256</v>
      </c>
      <c r="B12" s="55" t="s">
        <v>257</v>
      </c>
      <c r="C12" s="62" t="s">
        <v>247</v>
      </c>
      <c r="D12" s="62"/>
      <c r="E12" s="62">
        <v>106432</v>
      </c>
      <c r="F12" s="62"/>
      <c r="G12" s="62">
        <v>81353</v>
      </c>
      <c r="H12" s="62"/>
      <c r="I12" s="62">
        <v>237320</v>
      </c>
      <c r="J12" s="62"/>
      <c r="K12" s="62">
        <v>68681</v>
      </c>
      <c r="L12" s="62"/>
      <c r="M12" s="62">
        <v>197040</v>
      </c>
      <c r="N12" s="62"/>
      <c r="O12" s="62" t="s">
        <v>247</v>
      </c>
      <c r="P12" s="62"/>
      <c r="Q12" s="62">
        <v>142176</v>
      </c>
      <c r="R12" s="64"/>
      <c r="S12" s="64"/>
      <c r="T12" s="64"/>
      <c r="U12" s="64"/>
      <c r="V12" s="64"/>
      <c r="W12" s="64"/>
    </row>
    <row r="13" spans="1:23" x14ac:dyDescent="0.2">
      <c r="A13" s="63" t="s">
        <v>258</v>
      </c>
      <c r="B13" s="55" t="s">
        <v>259</v>
      </c>
      <c r="C13" s="62" t="s">
        <v>247</v>
      </c>
      <c r="D13" s="62"/>
      <c r="E13" s="62" t="s">
        <v>247</v>
      </c>
      <c r="F13" s="62"/>
      <c r="G13" s="62" t="s">
        <v>247</v>
      </c>
      <c r="H13" s="62"/>
      <c r="I13" s="62" t="s">
        <v>247</v>
      </c>
      <c r="J13" s="62"/>
      <c r="K13" s="62" t="s">
        <v>247</v>
      </c>
      <c r="L13" s="62"/>
      <c r="M13" s="62" t="s">
        <v>247</v>
      </c>
      <c r="N13" s="62"/>
      <c r="O13" s="62" t="s">
        <v>247</v>
      </c>
      <c r="P13" s="62"/>
      <c r="Q13" s="62" t="s">
        <v>247</v>
      </c>
      <c r="R13" s="64"/>
      <c r="S13" s="64"/>
      <c r="T13" s="64"/>
      <c r="U13" s="64"/>
      <c r="V13" s="64"/>
      <c r="W13" s="64"/>
    </row>
    <row r="14" spans="1:23" x14ac:dyDescent="0.2">
      <c r="A14" s="63" t="s">
        <v>260</v>
      </c>
      <c r="B14" s="55" t="s">
        <v>261</v>
      </c>
      <c r="C14" s="62" t="s">
        <v>247</v>
      </c>
      <c r="D14" s="62"/>
      <c r="E14" s="62">
        <v>138190</v>
      </c>
      <c r="F14" s="62"/>
      <c r="G14" s="62" t="s">
        <v>247</v>
      </c>
      <c r="H14" s="62"/>
      <c r="I14" s="62">
        <v>542</v>
      </c>
      <c r="J14" s="62"/>
      <c r="K14" s="62" t="s">
        <v>247</v>
      </c>
      <c r="L14" s="62"/>
      <c r="M14" s="62">
        <v>16907</v>
      </c>
      <c r="N14" s="62"/>
      <c r="O14" s="62" t="s">
        <v>247</v>
      </c>
      <c r="P14" s="62"/>
      <c r="Q14" s="62">
        <v>542</v>
      </c>
      <c r="R14" s="64"/>
      <c r="S14" s="64"/>
      <c r="T14" s="64"/>
      <c r="U14" s="64"/>
      <c r="V14" s="64"/>
      <c r="W14" s="64"/>
    </row>
    <row r="15" spans="1:23" x14ac:dyDescent="0.2">
      <c r="A15" s="63" t="s">
        <v>262</v>
      </c>
      <c r="B15" s="55" t="s">
        <v>263</v>
      </c>
      <c r="C15" s="62">
        <v>435</v>
      </c>
      <c r="D15" s="62"/>
      <c r="E15" s="62">
        <v>4070</v>
      </c>
      <c r="F15" s="62"/>
      <c r="G15" s="62">
        <v>4542</v>
      </c>
      <c r="H15" s="62"/>
      <c r="I15" s="62">
        <v>9649</v>
      </c>
      <c r="J15" s="62"/>
      <c r="K15" s="62">
        <v>410</v>
      </c>
      <c r="L15" s="62"/>
      <c r="M15" s="62">
        <v>3795</v>
      </c>
      <c r="N15" s="62"/>
      <c r="O15" s="62">
        <v>435</v>
      </c>
      <c r="P15" s="62"/>
      <c r="Q15" s="62">
        <v>5257</v>
      </c>
      <c r="R15" s="64"/>
      <c r="S15" s="64"/>
      <c r="T15" s="64"/>
      <c r="U15" s="64"/>
      <c r="V15" s="64"/>
      <c r="W15" s="64"/>
    </row>
    <row r="16" spans="1:23" x14ac:dyDescent="0.2">
      <c r="A16" s="63" t="s">
        <v>264</v>
      </c>
      <c r="B16" s="55" t="s">
        <v>265</v>
      </c>
      <c r="C16" s="62" t="s">
        <v>247</v>
      </c>
      <c r="D16" s="62"/>
      <c r="E16" s="62">
        <v>554822</v>
      </c>
      <c r="F16" s="62"/>
      <c r="G16" s="62" t="s">
        <v>247</v>
      </c>
      <c r="H16" s="62"/>
      <c r="I16" s="62">
        <v>2671367</v>
      </c>
      <c r="J16" s="62"/>
      <c r="K16" s="62" t="s">
        <v>247</v>
      </c>
      <c r="L16" s="62"/>
      <c r="M16" s="62">
        <v>960393</v>
      </c>
      <c r="N16" s="62"/>
      <c r="O16" s="62" t="s">
        <v>247</v>
      </c>
      <c r="P16" s="62"/>
      <c r="Q16" s="62">
        <v>595267</v>
      </c>
      <c r="R16" s="64"/>
      <c r="S16" s="64"/>
      <c r="T16" s="64"/>
      <c r="U16" s="64"/>
      <c r="V16" s="64"/>
      <c r="W16" s="64"/>
    </row>
    <row r="17" spans="1:23" x14ac:dyDescent="0.2">
      <c r="A17" s="63" t="s">
        <v>266</v>
      </c>
      <c r="B17" s="55" t="s">
        <v>267</v>
      </c>
      <c r="C17" s="62" t="s">
        <v>247</v>
      </c>
      <c r="D17" s="62"/>
      <c r="E17" s="62" t="s">
        <v>247</v>
      </c>
      <c r="F17" s="62"/>
      <c r="G17" s="62" t="s">
        <v>247</v>
      </c>
      <c r="H17" s="62"/>
      <c r="I17" s="62" t="s">
        <v>247</v>
      </c>
      <c r="J17" s="62"/>
      <c r="K17" s="62" t="s">
        <v>247</v>
      </c>
      <c r="L17" s="62"/>
      <c r="M17" s="62" t="s">
        <v>247</v>
      </c>
      <c r="N17" s="62"/>
      <c r="O17" s="62" t="s">
        <v>247</v>
      </c>
      <c r="P17" s="62"/>
      <c r="Q17" s="62" t="s">
        <v>247</v>
      </c>
      <c r="R17" s="64"/>
      <c r="S17" s="64"/>
      <c r="T17" s="64"/>
      <c r="U17" s="64"/>
      <c r="V17" s="64"/>
      <c r="W17" s="64"/>
    </row>
    <row r="18" spans="1:23" x14ac:dyDescent="0.2">
      <c r="A18" s="63" t="s">
        <v>268</v>
      </c>
      <c r="B18" s="55" t="s">
        <v>269</v>
      </c>
      <c r="C18" s="62" t="s">
        <v>247</v>
      </c>
      <c r="D18" s="62"/>
      <c r="E18" s="62">
        <v>0</v>
      </c>
      <c r="F18" s="62"/>
      <c r="G18" s="62" t="s">
        <v>247</v>
      </c>
      <c r="H18" s="62"/>
      <c r="I18" s="62">
        <v>820170</v>
      </c>
      <c r="J18" s="62"/>
      <c r="K18" s="62" t="s">
        <v>247</v>
      </c>
      <c r="L18" s="62"/>
      <c r="M18" s="62">
        <v>0</v>
      </c>
      <c r="N18" s="62"/>
      <c r="O18" s="62" t="s">
        <v>247</v>
      </c>
      <c r="P18" s="62"/>
      <c r="Q18" s="62">
        <v>5003</v>
      </c>
      <c r="R18" s="64"/>
      <c r="S18" s="64"/>
      <c r="T18" s="64"/>
      <c r="U18" s="64"/>
      <c r="V18" s="64"/>
      <c r="W18" s="64"/>
    </row>
    <row r="19" spans="1:23" x14ac:dyDescent="0.2">
      <c r="A19" s="63" t="s">
        <v>270</v>
      </c>
      <c r="B19" s="55" t="s">
        <v>271</v>
      </c>
      <c r="C19" s="62">
        <v>0</v>
      </c>
      <c r="D19" s="62"/>
      <c r="E19" s="62">
        <v>-564514</v>
      </c>
      <c r="F19" s="62"/>
      <c r="G19" s="62" t="s">
        <v>247</v>
      </c>
      <c r="H19" s="62"/>
      <c r="I19" s="62" t="s">
        <v>247</v>
      </c>
      <c r="J19" s="62"/>
      <c r="K19" s="62" t="s">
        <v>247</v>
      </c>
      <c r="L19" s="62"/>
      <c r="M19" s="62">
        <v>-961393</v>
      </c>
      <c r="N19" s="62"/>
      <c r="O19" s="62">
        <v>0</v>
      </c>
      <c r="P19" s="62"/>
      <c r="Q19" s="62">
        <v>-640313</v>
      </c>
      <c r="R19" s="64"/>
      <c r="S19" s="64"/>
      <c r="T19" s="64"/>
      <c r="U19" s="64"/>
      <c r="V19" s="64"/>
      <c r="W19" s="64"/>
    </row>
    <row r="20" spans="1:23" x14ac:dyDescent="0.2">
      <c r="A20" s="63" t="s">
        <v>272</v>
      </c>
      <c r="B20" s="55" t="s">
        <v>451</v>
      </c>
      <c r="C20" s="62">
        <v>2053</v>
      </c>
      <c r="D20" s="62"/>
      <c r="E20" s="62">
        <v>395435</v>
      </c>
      <c r="F20" s="62"/>
      <c r="G20" s="62">
        <v>0</v>
      </c>
      <c r="H20" s="62"/>
      <c r="I20" s="62">
        <v>338115</v>
      </c>
      <c r="J20" s="62"/>
      <c r="K20" s="62" t="s">
        <v>247</v>
      </c>
      <c r="L20" s="62"/>
      <c r="M20" s="62">
        <v>226760</v>
      </c>
      <c r="N20" s="62"/>
      <c r="O20" s="62">
        <v>0</v>
      </c>
      <c r="P20" s="62"/>
      <c r="Q20" s="62">
        <v>338115</v>
      </c>
      <c r="R20" s="64"/>
      <c r="S20" s="64"/>
      <c r="T20" s="64"/>
      <c r="U20" s="64"/>
      <c r="V20" s="64"/>
      <c r="W20" s="64"/>
    </row>
    <row r="21" spans="1:23" x14ac:dyDescent="0.2">
      <c r="A21" s="63" t="s">
        <v>273</v>
      </c>
      <c r="B21" s="55" t="s">
        <v>452</v>
      </c>
      <c r="C21" s="62" t="s">
        <v>247</v>
      </c>
      <c r="D21" s="62"/>
      <c r="E21" s="62">
        <v>15255</v>
      </c>
      <c r="F21" s="62"/>
      <c r="G21" s="62" t="s">
        <v>247</v>
      </c>
      <c r="H21" s="62"/>
      <c r="I21" s="62">
        <v>15255</v>
      </c>
      <c r="J21" s="62"/>
      <c r="K21" s="62" t="s">
        <v>247</v>
      </c>
      <c r="L21" s="62"/>
      <c r="M21" s="62">
        <v>15255</v>
      </c>
      <c r="N21" s="62"/>
      <c r="O21" s="62">
        <v>0</v>
      </c>
      <c r="P21" s="62"/>
      <c r="Q21" s="62">
        <v>15255</v>
      </c>
      <c r="R21" s="64"/>
      <c r="S21" s="64"/>
      <c r="T21" s="64"/>
      <c r="U21" s="64"/>
      <c r="V21" s="64"/>
      <c r="W21" s="64"/>
    </row>
    <row r="22" spans="1:23" x14ac:dyDescent="0.2">
      <c r="A22" s="63" t="s">
        <v>274</v>
      </c>
      <c r="B22" s="55" t="s">
        <v>453</v>
      </c>
      <c r="C22" s="62" t="s">
        <v>247</v>
      </c>
      <c r="D22" s="62"/>
      <c r="E22" s="62">
        <v>245</v>
      </c>
      <c r="F22" s="62"/>
      <c r="G22" s="62" t="s">
        <v>247</v>
      </c>
      <c r="H22" s="62"/>
      <c r="I22" s="62">
        <v>202</v>
      </c>
      <c r="J22" s="62"/>
      <c r="K22" s="62" t="s">
        <v>247</v>
      </c>
      <c r="L22" s="62"/>
      <c r="M22" s="62">
        <v>228</v>
      </c>
      <c r="N22" s="62"/>
      <c r="O22" s="62">
        <v>0</v>
      </c>
      <c r="P22" s="62"/>
      <c r="Q22" s="62">
        <v>166</v>
      </c>
      <c r="R22" s="64"/>
      <c r="S22" s="64"/>
      <c r="T22" s="64"/>
      <c r="U22" s="64"/>
      <c r="V22" s="64"/>
      <c r="W22" s="64"/>
    </row>
    <row r="23" spans="1:23" x14ac:dyDescent="0.2">
      <c r="A23" s="63" t="s">
        <v>275</v>
      </c>
      <c r="B23" s="55" t="s">
        <v>276</v>
      </c>
      <c r="C23" s="62">
        <v>8121</v>
      </c>
      <c r="D23" s="62"/>
      <c r="E23" s="62">
        <v>8121</v>
      </c>
      <c r="F23" s="62"/>
      <c r="G23" s="62">
        <v>9650</v>
      </c>
      <c r="H23" s="62"/>
      <c r="I23" s="62">
        <v>9650</v>
      </c>
      <c r="J23" s="62"/>
      <c r="K23" s="62">
        <v>9650</v>
      </c>
      <c r="L23" s="62"/>
      <c r="M23" s="62">
        <v>9650</v>
      </c>
      <c r="N23" s="62"/>
      <c r="O23" s="62">
        <v>8121</v>
      </c>
      <c r="P23" s="62"/>
      <c r="Q23" s="62">
        <v>8121</v>
      </c>
      <c r="R23" s="64"/>
      <c r="S23" s="64"/>
      <c r="T23" s="64"/>
      <c r="U23" s="64"/>
      <c r="V23" s="64"/>
      <c r="W23" s="64"/>
    </row>
    <row r="24" spans="1:23" x14ac:dyDescent="0.2">
      <c r="A24" s="63" t="s">
        <v>277</v>
      </c>
      <c r="B24" s="55" t="s">
        <v>278</v>
      </c>
      <c r="C24" s="62">
        <v>9799</v>
      </c>
      <c r="D24" s="62"/>
      <c r="E24" s="62">
        <v>67918</v>
      </c>
      <c r="F24" s="62"/>
      <c r="G24" s="62">
        <v>10199</v>
      </c>
      <c r="H24" s="62"/>
      <c r="I24" s="62">
        <v>65311</v>
      </c>
      <c r="J24" s="62"/>
      <c r="K24" s="62">
        <v>9709</v>
      </c>
      <c r="L24" s="62"/>
      <c r="M24" s="62">
        <v>76331</v>
      </c>
      <c r="N24" s="62"/>
      <c r="O24" s="62">
        <v>9799</v>
      </c>
      <c r="P24" s="62"/>
      <c r="Q24" s="62">
        <v>71912</v>
      </c>
      <c r="R24" s="64"/>
      <c r="S24" s="64"/>
      <c r="T24" s="64"/>
      <c r="U24" s="64"/>
      <c r="V24" s="64"/>
      <c r="W24" s="64"/>
    </row>
    <row r="25" spans="1:23" x14ac:dyDescent="0.2">
      <c r="A25" s="63" t="s">
        <v>279</v>
      </c>
      <c r="B25" s="55" t="s">
        <v>280</v>
      </c>
      <c r="C25" s="62">
        <v>8003</v>
      </c>
      <c r="D25" s="62"/>
      <c r="E25" s="62">
        <v>203105</v>
      </c>
      <c r="F25" s="62"/>
      <c r="G25" s="62">
        <v>10505</v>
      </c>
      <c r="H25" s="62"/>
      <c r="I25" s="62">
        <v>200166</v>
      </c>
      <c r="J25" s="62"/>
      <c r="K25" s="62">
        <v>3938</v>
      </c>
      <c r="L25" s="62"/>
      <c r="M25" s="62">
        <v>205103</v>
      </c>
      <c r="N25" s="62"/>
      <c r="O25" s="62">
        <v>6296</v>
      </c>
      <c r="P25" s="62"/>
      <c r="Q25" s="62">
        <v>187223</v>
      </c>
      <c r="R25" s="64"/>
      <c r="S25" s="64"/>
      <c r="T25" s="64"/>
      <c r="U25" s="64"/>
      <c r="V25" s="64"/>
      <c r="W25" s="64"/>
    </row>
    <row r="26" spans="1:23" x14ac:dyDescent="0.2">
      <c r="A26" s="63" t="s">
        <v>281</v>
      </c>
      <c r="B26" s="55" t="s">
        <v>282</v>
      </c>
      <c r="C26" s="62">
        <v>928</v>
      </c>
      <c r="D26" s="62"/>
      <c r="E26" s="62">
        <v>928</v>
      </c>
      <c r="F26" s="62"/>
      <c r="G26" s="62">
        <v>140808</v>
      </c>
      <c r="H26" s="62"/>
      <c r="I26" s="62">
        <v>140808</v>
      </c>
      <c r="J26" s="62"/>
      <c r="K26" s="62">
        <v>67</v>
      </c>
      <c r="L26" s="62"/>
      <c r="M26" s="62">
        <v>67</v>
      </c>
      <c r="N26" s="62"/>
      <c r="O26" s="62">
        <v>39</v>
      </c>
      <c r="P26" s="62"/>
      <c r="Q26" s="62">
        <v>39</v>
      </c>
      <c r="R26" s="64"/>
      <c r="S26" s="64"/>
      <c r="T26" s="64"/>
      <c r="U26" s="64"/>
      <c r="V26" s="64"/>
      <c r="W26" s="64"/>
    </row>
    <row r="27" spans="1:23" x14ac:dyDescent="0.2">
      <c r="A27" s="63" t="s">
        <v>283</v>
      </c>
      <c r="B27" s="55" t="s">
        <v>284</v>
      </c>
      <c r="C27" s="62">
        <v>8703</v>
      </c>
      <c r="D27" s="62"/>
      <c r="E27" s="62">
        <v>58515</v>
      </c>
      <c r="F27" s="62"/>
      <c r="G27" s="62">
        <v>24180</v>
      </c>
      <c r="H27" s="62"/>
      <c r="I27" s="62">
        <v>69301</v>
      </c>
      <c r="J27" s="62"/>
      <c r="K27" s="62">
        <v>9138</v>
      </c>
      <c r="L27" s="62"/>
      <c r="M27" s="62">
        <v>63833</v>
      </c>
      <c r="N27" s="62"/>
      <c r="O27" s="62">
        <v>8703</v>
      </c>
      <c r="P27" s="62"/>
      <c r="Q27" s="62">
        <v>58515</v>
      </c>
      <c r="R27" s="64"/>
      <c r="S27" s="64"/>
      <c r="T27" s="64"/>
      <c r="U27" s="64"/>
      <c r="V27" s="64"/>
      <c r="W27" s="64"/>
    </row>
    <row r="28" spans="1:23" x14ac:dyDescent="0.2">
      <c r="A28" s="63" t="s">
        <v>285</v>
      </c>
      <c r="B28" s="55" t="s">
        <v>286</v>
      </c>
      <c r="C28" s="62" t="s">
        <v>247</v>
      </c>
      <c r="D28" s="62"/>
      <c r="E28" s="62">
        <v>23914514</v>
      </c>
      <c r="F28" s="62"/>
      <c r="G28" s="62" t="s">
        <v>247</v>
      </c>
      <c r="H28" s="62"/>
      <c r="I28" s="62">
        <v>23459067</v>
      </c>
      <c r="J28" s="62"/>
      <c r="K28" s="62" t="s">
        <v>247</v>
      </c>
      <c r="L28" s="62"/>
      <c r="M28" s="62">
        <v>21073984</v>
      </c>
      <c r="N28" s="62"/>
      <c r="O28" s="62" t="s">
        <v>247</v>
      </c>
      <c r="P28" s="62"/>
      <c r="Q28" s="62">
        <v>23459067</v>
      </c>
      <c r="R28" s="64"/>
      <c r="S28" s="64"/>
      <c r="T28" s="64"/>
      <c r="U28" s="64"/>
      <c r="V28" s="64"/>
      <c r="W28" s="64"/>
    </row>
    <row r="29" spans="1:23" x14ac:dyDescent="0.2">
      <c r="A29" s="63" t="s">
        <v>287</v>
      </c>
      <c r="B29" s="55" t="s">
        <v>288</v>
      </c>
      <c r="C29" s="62" t="s">
        <v>247</v>
      </c>
      <c r="D29" s="62"/>
      <c r="E29" s="62">
        <v>63588</v>
      </c>
      <c r="F29" s="62"/>
      <c r="G29" s="62" t="s">
        <v>247</v>
      </c>
      <c r="H29" s="62"/>
      <c r="I29" s="62">
        <v>3642491</v>
      </c>
      <c r="J29" s="62"/>
      <c r="K29" s="62" t="s">
        <v>247</v>
      </c>
      <c r="L29" s="62"/>
      <c r="M29" s="62">
        <v>57566</v>
      </c>
      <c r="N29" s="62"/>
      <c r="O29" s="62" t="s">
        <v>247</v>
      </c>
      <c r="P29" s="62"/>
      <c r="Q29" s="62">
        <v>57130</v>
      </c>
      <c r="R29" s="64"/>
      <c r="S29" s="64"/>
      <c r="T29" s="64"/>
      <c r="U29" s="64"/>
      <c r="V29" s="64"/>
      <c r="W29" s="64"/>
    </row>
    <row r="30" spans="1:23" x14ac:dyDescent="0.2">
      <c r="A30" s="63" t="s">
        <v>289</v>
      </c>
      <c r="B30" s="55" t="s">
        <v>290</v>
      </c>
      <c r="C30" s="62" t="s">
        <v>247</v>
      </c>
      <c r="D30" s="62"/>
      <c r="E30" s="62" t="s">
        <v>247</v>
      </c>
      <c r="F30" s="62"/>
      <c r="G30" s="62" t="s">
        <v>247</v>
      </c>
      <c r="H30" s="62"/>
      <c r="I30" s="62" t="s">
        <v>247</v>
      </c>
      <c r="J30" s="62"/>
      <c r="K30" s="62" t="s">
        <v>247</v>
      </c>
      <c r="L30" s="62"/>
      <c r="M30" s="62" t="s">
        <v>247</v>
      </c>
      <c r="N30" s="62"/>
      <c r="O30" s="62" t="s">
        <v>247</v>
      </c>
      <c r="P30" s="62"/>
      <c r="Q30" s="62" t="s">
        <v>247</v>
      </c>
      <c r="R30" s="64"/>
      <c r="S30" s="64"/>
      <c r="T30" s="64"/>
      <c r="U30" s="64"/>
      <c r="V30" s="64"/>
      <c r="W30" s="64"/>
    </row>
    <row r="31" spans="1:23" x14ac:dyDescent="0.2">
      <c r="A31" s="63" t="s">
        <v>291</v>
      </c>
      <c r="B31" s="55" t="s">
        <v>292</v>
      </c>
      <c r="C31" s="62">
        <v>0</v>
      </c>
      <c r="D31" s="62"/>
      <c r="E31" s="62">
        <v>-21965548</v>
      </c>
      <c r="F31" s="62"/>
      <c r="G31" s="62" t="s">
        <v>247</v>
      </c>
      <c r="H31" s="62"/>
      <c r="I31" s="62" t="s">
        <v>247</v>
      </c>
      <c r="J31" s="62"/>
      <c r="K31" s="62" t="s">
        <v>247</v>
      </c>
      <c r="L31" s="62"/>
      <c r="M31" s="62">
        <v>-19585133</v>
      </c>
      <c r="N31" s="62"/>
      <c r="O31" s="62">
        <v>0</v>
      </c>
      <c r="P31" s="62"/>
      <c r="Q31" s="62">
        <v>-21952749</v>
      </c>
      <c r="R31" s="64"/>
      <c r="S31" s="64"/>
      <c r="T31" s="64"/>
      <c r="U31" s="64"/>
      <c r="V31" s="64"/>
      <c r="W31" s="64"/>
    </row>
    <row r="32" spans="1:23" x14ac:dyDescent="0.2">
      <c r="A32" s="63" t="s">
        <v>293</v>
      </c>
      <c r="B32" s="55" t="s">
        <v>454</v>
      </c>
      <c r="C32" s="62" t="s">
        <v>247</v>
      </c>
      <c r="D32" s="62"/>
      <c r="E32" s="62">
        <v>0</v>
      </c>
      <c r="F32" s="62"/>
      <c r="G32" s="62" t="s">
        <v>247</v>
      </c>
      <c r="H32" s="62"/>
      <c r="I32" s="62" t="s">
        <v>247</v>
      </c>
      <c r="J32" s="62"/>
      <c r="K32" s="62" t="s">
        <v>247</v>
      </c>
      <c r="L32" s="62"/>
      <c r="M32" s="62" t="s">
        <v>247</v>
      </c>
      <c r="N32" s="62"/>
      <c r="O32" s="62">
        <v>0</v>
      </c>
      <c r="P32" s="62"/>
      <c r="Q32" s="62">
        <v>0</v>
      </c>
      <c r="R32" s="64"/>
      <c r="S32" s="64"/>
      <c r="T32" s="64"/>
      <c r="U32" s="64"/>
      <c r="V32" s="64"/>
      <c r="W32" s="64"/>
    </row>
    <row r="33" spans="1:23" x14ac:dyDescent="0.2">
      <c r="A33" s="63" t="s">
        <v>294</v>
      </c>
      <c r="B33" s="55" t="s">
        <v>295</v>
      </c>
      <c r="C33" s="65">
        <v>13055</v>
      </c>
      <c r="D33" s="65"/>
      <c r="E33" s="65">
        <v>13055</v>
      </c>
      <c r="F33" s="65"/>
      <c r="G33" s="65">
        <v>423</v>
      </c>
      <c r="H33" s="65"/>
      <c r="I33" s="65">
        <v>1789</v>
      </c>
      <c r="J33" s="65"/>
      <c r="K33" s="65">
        <v>552</v>
      </c>
      <c r="L33" s="65"/>
      <c r="M33" s="65">
        <v>1839</v>
      </c>
      <c r="N33" s="65"/>
      <c r="O33" s="65">
        <v>423</v>
      </c>
      <c r="P33" s="65"/>
      <c r="Q33" s="65">
        <v>1789</v>
      </c>
      <c r="R33" s="64"/>
      <c r="S33" s="64"/>
      <c r="T33" s="64"/>
      <c r="U33" s="64"/>
      <c r="V33" s="64"/>
      <c r="W33" s="64"/>
    </row>
    <row r="34" spans="1:23" x14ac:dyDescent="0.2">
      <c r="A34" s="63" t="s">
        <v>296</v>
      </c>
      <c r="B34" s="55" t="s">
        <v>297</v>
      </c>
      <c r="C34" s="65" t="s">
        <v>247</v>
      </c>
      <c r="D34" s="65"/>
      <c r="E34" s="65">
        <v>-334</v>
      </c>
      <c r="F34" s="65"/>
      <c r="G34" s="65" t="s">
        <v>247</v>
      </c>
      <c r="H34" s="65"/>
      <c r="I34" s="65">
        <v>-415</v>
      </c>
      <c r="J34" s="65"/>
      <c r="K34" s="65" t="s">
        <v>247</v>
      </c>
      <c r="L34" s="65"/>
      <c r="M34" s="65">
        <v>0</v>
      </c>
      <c r="N34" s="65"/>
      <c r="O34" s="65">
        <v>-118</v>
      </c>
      <c r="P34" s="65"/>
      <c r="Q34" s="65">
        <v>-533</v>
      </c>
      <c r="R34" s="64"/>
      <c r="S34" s="64"/>
      <c r="T34" s="64"/>
      <c r="U34" s="64"/>
      <c r="V34" s="64"/>
      <c r="W34" s="64"/>
    </row>
    <row r="35" spans="1:23" x14ac:dyDescent="0.2">
      <c r="A35" s="60"/>
      <c r="B35" s="60"/>
      <c r="C35" s="66"/>
      <c r="D35" s="66"/>
      <c r="E35" s="66"/>
      <c r="F35" s="66"/>
      <c r="G35" s="66"/>
      <c r="H35" s="66"/>
      <c r="I35" s="66"/>
      <c r="J35" s="66"/>
      <c r="K35" s="66"/>
      <c r="L35" s="66"/>
      <c r="M35" s="66"/>
      <c r="N35" s="66"/>
      <c r="O35" s="66"/>
      <c r="P35" s="66"/>
      <c r="Q35" s="66"/>
      <c r="R35" s="64"/>
      <c r="S35" s="64">
        <f>E35-Q35</f>
        <v>0</v>
      </c>
      <c r="T35" s="64"/>
      <c r="U35" s="64"/>
      <c r="V35" s="64"/>
      <c r="W35" s="64"/>
    </row>
    <row r="36" spans="1:23" ht="13.5" thickBot="1" x14ac:dyDescent="0.25">
      <c r="A36" s="67"/>
      <c r="B36" s="67"/>
      <c r="C36" s="85">
        <f t="shared" ref="C36:Q36" si="0">SUM(C7:C34)</f>
        <v>3942104</v>
      </c>
      <c r="D36" s="68">
        <f t="shared" si="0"/>
        <v>0</v>
      </c>
      <c r="E36" s="84">
        <f t="shared" si="0"/>
        <v>11990731</v>
      </c>
      <c r="F36" s="68">
        <f t="shared" si="0"/>
        <v>0</v>
      </c>
      <c r="G36" s="85">
        <f t="shared" si="0"/>
        <v>3765901</v>
      </c>
      <c r="H36" s="68">
        <f t="shared" si="0"/>
        <v>0</v>
      </c>
      <c r="I36" s="84">
        <f t="shared" si="0"/>
        <v>40049432</v>
      </c>
      <c r="J36" s="68">
        <f t="shared" si="0"/>
        <v>0</v>
      </c>
      <c r="K36" s="85">
        <f t="shared" si="0"/>
        <v>4444555</v>
      </c>
      <c r="L36" s="68">
        <f t="shared" si="0"/>
        <v>0</v>
      </c>
      <c r="M36" s="84">
        <f t="shared" si="0"/>
        <v>11213236</v>
      </c>
      <c r="N36" s="68">
        <f t="shared" si="0"/>
        <v>0</v>
      </c>
      <c r="O36" s="85">
        <f t="shared" si="0"/>
        <v>4712587</v>
      </c>
      <c r="P36" s="68">
        <f t="shared" si="0"/>
        <v>0</v>
      </c>
      <c r="Q36" s="84">
        <f t="shared" si="0"/>
        <v>11783488</v>
      </c>
      <c r="R36" s="64"/>
      <c r="S36" s="64">
        <f>E36-Q36</f>
        <v>207243</v>
      </c>
      <c r="T36" s="64"/>
      <c r="U36" s="64"/>
      <c r="V36" s="64"/>
      <c r="W36" s="64"/>
    </row>
    <row r="37" spans="1:23" ht="13.5" thickTop="1" x14ac:dyDescent="0.2">
      <c r="A37" s="67"/>
      <c r="B37" s="67"/>
      <c r="C37" s="69"/>
      <c r="D37" s="69"/>
      <c r="E37" s="69"/>
      <c r="F37" s="69"/>
      <c r="G37" s="69"/>
      <c r="H37" s="69"/>
      <c r="I37" s="69"/>
      <c r="J37" s="69"/>
      <c r="K37" s="69"/>
      <c r="L37" s="69"/>
      <c r="M37" s="69"/>
      <c r="N37" s="69"/>
      <c r="O37" s="69"/>
      <c r="P37" s="69"/>
      <c r="Q37" s="69"/>
      <c r="R37" s="64"/>
      <c r="S37" s="64"/>
      <c r="T37" s="64"/>
      <c r="U37" s="64"/>
      <c r="V37" s="64"/>
      <c r="W37" s="64"/>
    </row>
    <row r="38" spans="1:23" x14ac:dyDescent="0.2">
      <c r="A38" s="67"/>
      <c r="B38" s="67"/>
      <c r="C38" s="69"/>
      <c r="D38" s="69"/>
      <c r="E38" s="69"/>
      <c r="F38" s="69"/>
      <c r="G38" s="69"/>
      <c r="H38" s="69"/>
      <c r="I38" s="69"/>
      <c r="J38" s="69"/>
      <c r="K38" s="69"/>
      <c r="L38" s="69"/>
      <c r="M38" s="69"/>
      <c r="N38" s="69"/>
      <c r="O38" s="69"/>
      <c r="P38" s="69"/>
      <c r="Q38" s="69"/>
      <c r="R38" s="64"/>
      <c r="S38" s="64"/>
      <c r="T38" s="64"/>
      <c r="U38" s="64"/>
      <c r="V38" s="64"/>
      <c r="W38" s="64"/>
    </row>
    <row r="39" spans="1:23" x14ac:dyDescent="0.2">
      <c r="A39" s="67"/>
      <c r="B39" s="67"/>
      <c r="C39" s="69"/>
      <c r="D39" s="69"/>
      <c r="E39" s="69"/>
      <c r="F39" s="69"/>
      <c r="G39" s="69"/>
      <c r="H39" s="69"/>
      <c r="I39" s="69"/>
      <c r="J39" s="69"/>
      <c r="K39" s="69"/>
      <c r="L39" s="69"/>
      <c r="M39" s="69"/>
      <c r="N39" s="69"/>
      <c r="O39" s="69"/>
      <c r="P39" s="69"/>
      <c r="Q39" s="69"/>
      <c r="R39" s="64"/>
      <c r="S39" s="64"/>
      <c r="T39" s="64"/>
      <c r="U39" s="64"/>
      <c r="V39" s="64"/>
      <c r="W39" s="64"/>
    </row>
    <row r="40" spans="1:23" x14ac:dyDescent="0.2">
      <c r="A40" s="67"/>
      <c r="B40" s="70" t="s">
        <v>54</v>
      </c>
      <c r="C40" s="69"/>
      <c r="D40" s="69"/>
      <c r="E40" s="69"/>
      <c r="F40" s="69"/>
      <c r="G40" s="69"/>
      <c r="H40" s="69"/>
      <c r="I40" s="69"/>
      <c r="J40" s="69"/>
      <c r="K40" s="69"/>
      <c r="L40" s="69"/>
      <c r="M40" s="69"/>
      <c r="N40" s="69"/>
      <c r="O40" s="69"/>
      <c r="P40" s="69"/>
      <c r="Q40" s="69"/>
      <c r="R40" s="64"/>
      <c r="S40" s="64"/>
      <c r="T40" s="64"/>
      <c r="U40" s="64"/>
      <c r="V40" s="64"/>
      <c r="W40" s="64"/>
    </row>
    <row r="41" spans="1:23" x14ac:dyDescent="0.2">
      <c r="A41" s="67"/>
      <c r="B41" s="71" t="s">
        <v>55</v>
      </c>
      <c r="C41" s="82">
        <f>C9+C10+C11+C24+C25+C26+C33+C34</f>
        <v>3922792</v>
      </c>
      <c r="D41" s="69"/>
      <c r="E41" s="83">
        <f>E9+E10+E11+E24+E25+E26+E33+E34</f>
        <v>9261606</v>
      </c>
      <c r="F41" s="69"/>
      <c r="G41" s="82">
        <f>G9+G10+G11+G24+G25+G26+G33+G34</f>
        <v>3646176</v>
      </c>
      <c r="H41" s="69"/>
      <c r="I41" s="83">
        <f>I9+I10+I11+I24+I25+I26+I33+I34</f>
        <v>8776303</v>
      </c>
      <c r="J41" s="69"/>
      <c r="K41" s="82">
        <f>K9+K10+K11+K24+K25+K26+K33+K34</f>
        <v>4356676</v>
      </c>
      <c r="L41" s="69"/>
      <c r="M41" s="83">
        <f>M9+M10+M11+M24+M25+M26+M33+M34</f>
        <v>9134351</v>
      </c>
      <c r="N41" s="69"/>
      <c r="O41" s="82">
        <f>O9+O10+O11+O24+O25+O26+O33+O34</f>
        <v>4695328</v>
      </c>
      <c r="P41" s="69"/>
      <c r="Q41" s="83">
        <f>Q9+Q10+Q11+Q24+Q25+Q26+Q33+Q34</f>
        <v>9691936</v>
      </c>
      <c r="R41" s="64"/>
      <c r="S41" s="64"/>
      <c r="T41" s="64"/>
      <c r="U41" s="64"/>
      <c r="V41" s="64"/>
      <c r="W41" s="64"/>
    </row>
    <row r="42" spans="1:23" x14ac:dyDescent="0.2">
      <c r="A42" s="67"/>
      <c r="B42" s="71" t="s">
        <v>56</v>
      </c>
      <c r="C42" s="82">
        <f>C12+C23</f>
        <v>8121</v>
      </c>
      <c r="D42" s="69"/>
      <c r="E42" s="83">
        <f>E12+E23</f>
        <v>114553</v>
      </c>
      <c r="F42" s="72"/>
      <c r="G42" s="82">
        <f>G12+G23</f>
        <v>91003</v>
      </c>
      <c r="H42" s="69"/>
      <c r="I42" s="83">
        <f>I12+I23</f>
        <v>246970</v>
      </c>
      <c r="J42" s="69"/>
      <c r="K42" s="82">
        <f>K12+K23</f>
        <v>78331</v>
      </c>
      <c r="L42" s="69"/>
      <c r="M42" s="83">
        <f>M12+M23</f>
        <v>206690</v>
      </c>
      <c r="N42" s="69"/>
      <c r="O42" s="82">
        <f>O12+O23</f>
        <v>8121</v>
      </c>
      <c r="P42" s="69"/>
      <c r="Q42" s="83">
        <f>Q12+Q23</f>
        <v>150297</v>
      </c>
      <c r="R42" s="64"/>
      <c r="S42" s="64"/>
      <c r="T42" s="64"/>
      <c r="U42" s="64"/>
      <c r="V42" s="64"/>
      <c r="W42" s="64"/>
    </row>
    <row r="43" spans="1:23" x14ac:dyDescent="0.2">
      <c r="A43" s="67"/>
      <c r="B43" s="70" t="s">
        <v>31</v>
      </c>
      <c r="C43" s="86">
        <f>SUM(C41:C42)</f>
        <v>3930913</v>
      </c>
      <c r="D43" s="73"/>
      <c r="E43" s="87">
        <f>SUM(E41:E42)</f>
        <v>9376159</v>
      </c>
      <c r="F43" s="73"/>
      <c r="G43" s="86">
        <f>SUM(G41:G42)</f>
        <v>3737179</v>
      </c>
      <c r="H43" s="73"/>
      <c r="I43" s="87">
        <f>SUM(I41:I42)</f>
        <v>9023273</v>
      </c>
      <c r="J43" s="73"/>
      <c r="K43" s="86">
        <f>SUM(K41:K42)</f>
        <v>4435007</v>
      </c>
      <c r="L43" s="73"/>
      <c r="M43" s="87">
        <f>SUM(M41:M42)</f>
        <v>9341041</v>
      </c>
      <c r="N43" s="73"/>
      <c r="O43" s="86">
        <f>SUM(O41:O42)</f>
        <v>4703449</v>
      </c>
      <c r="P43" s="73"/>
      <c r="Q43" s="87">
        <f>SUM(Q41:Q42)</f>
        <v>9842233</v>
      </c>
      <c r="R43" s="64"/>
      <c r="S43" s="64">
        <f>11012-8991</f>
        <v>2021</v>
      </c>
      <c r="T43" s="64"/>
      <c r="U43" s="64"/>
      <c r="V43" s="64"/>
      <c r="W43" s="64"/>
    </row>
    <row r="44" spans="1:23" x14ac:dyDescent="0.2">
      <c r="A44" s="67"/>
      <c r="B44" s="71"/>
      <c r="C44" s="69"/>
      <c r="D44" s="69"/>
      <c r="E44" s="69"/>
      <c r="F44" s="69"/>
      <c r="G44" s="69"/>
      <c r="H44" s="69"/>
      <c r="I44" s="69"/>
      <c r="J44" s="69"/>
      <c r="K44" s="69"/>
      <c r="L44" s="69"/>
      <c r="M44" s="69"/>
      <c r="N44" s="69"/>
      <c r="O44" s="69"/>
      <c r="P44" s="69"/>
      <c r="Q44" s="69"/>
      <c r="R44" s="64"/>
      <c r="S44" s="64">
        <f>1057-811</f>
        <v>246</v>
      </c>
      <c r="T44" s="64"/>
      <c r="U44" s="64"/>
      <c r="V44" s="64"/>
      <c r="W44" s="64"/>
    </row>
    <row r="45" spans="1:23" x14ac:dyDescent="0.2">
      <c r="A45" s="67"/>
      <c r="B45" s="70" t="s">
        <v>57</v>
      </c>
      <c r="C45" s="69"/>
      <c r="D45" s="69"/>
      <c r="E45" s="69"/>
      <c r="F45" s="69"/>
      <c r="G45" s="69"/>
      <c r="H45" s="69"/>
      <c r="I45" s="69"/>
      <c r="J45" s="69"/>
      <c r="K45" s="69"/>
      <c r="L45" s="69"/>
      <c r="M45" s="69"/>
      <c r="N45" s="69"/>
      <c r="O45" s="69"/>
      <c r="P45" s="69"/>
      <c r="Q45" s="69"/>
      <c r="R45" s="64"/>
      <c r="S45" s="64">
        <f>48641+55006-37713-47911</f>
        <v>18023</v>
      </c>
      <c r="T45" s="64"/>
      <c r="U45" s="64"/>
      <c r="V45" s="64"/>
      <c r="W45" s="64"/>
    </row>
    <row r="46" spans="1:23" x14ac:dyDescent="0.2">
      <c r="A46" s="67"/>
      <c r="B46" s="71" t="s">
        <v>298</v>
      </c>
      <c r="C46" s="82">
        <f>C13+C14+C15+C16+C17+C18+C19+C27+C28+C29+C30+C31</f>
        <v>9138</v>
      </c>
      <c r="D46" s="69"/>
      <c r="E46" s="83">
        <f>E13+E14+E15+E16+E17+E18+E19+E27+E28+E29+E30+E31</f>
        <v>2203637</v>
      </c>
      <c r="F46" s="72"/>
      <c r="G46" s="82">
        <f>G13+G14+G15+G16+G17+G18+G19+G27+G28+G29+G30+G31</f>
        <v>28722</v>
      </c>
      <c r="H46" s="69"/>
      <c r="I46" s="83">
        <f>I13+I14+I15+I16+I17+I18+I19+I27+I28+I29+I30+I31</f>
        <v>30672587</v>
      </c>
      <c r="J46" s="69"/>
      <c r="K46" s="82">
        <f>K13+K14+K15+K16+K17+K18+K19+K27+K28+K29+K30+K31</f>
        <v>9548</v>
      </c>
      <c r="L46" s="69"/>
      <c r="M46" s="83">
        <f>M13+M14+M15+M16+M17+M18+M19+M27+M28+M29+M30+M31</f>
        <v>1629952</v>
      </c>
      <c r="N46" s="69"/>
      <c r="O46" s="82">
        <f>O13+O14+O15+O16+O17+O18+O19+O27+O28+O29+O30+O31</f>
        <v>9138</v>
      </c>
      <c r="P46" s="69"/>
      <c r="Q46" s="83">
        <f>Q13+Q14+Q15+Q16+Q17+Q18+Q19+Q27+Q28+Q29+Q30+Q31</f>
        <v>1587719</v>
      </c>
      <c r="R46" s="64"/>
      <c r="S46" s="64"/>
      <c r="T46" s="64"/>
      <c r="U46" s="64"/>
      <c r="V46" s="64"/>
      <c r="W46" s="64"/>
    </row>
    <row r="47" spans="1:23" x14ac:dyDescent="0.2">
      <c r="A47" s="67"/>
      <c r="B47" s="71" t="s">
        <v>178</v>
      </c>
      <c r="C47" s="82">
        <f>C20+C21+C32+C22</f>
        <v>2053</v>
      </c>
      <c r="D47" s="69"/>
      <c r="E47" s="83">
        <f>E20+E21+E32+E22</f>
        <v>410935</v>
      </c>
      <c r="F47" s="72"/>
      <c r="G47" s="82">
        <f>G20+G21+G32+G22</f>
        <v>0</v>
      </c>
      <c r="H47" s="69"/>
      <c r="I47" s="83">
        <f>I20+I21+I32+I22</f>
        <v>353572</v>
      </c>
      <c r="J47" s="69"/>
      <c r="K47" s="82">
        <f>K20+K21+K32+K22</f>
        <v>0</v>
      </c>
      <c r="L47" s="69"/>
      <c r="M47" s="83">
        <f>M20+M21+M32+M22</f>
        <v>242243</v>
      </c>
      <c r="N47" s="69"/>
      <c r="O47" s="82">
        <f>O20+O21+O32+O22</f>
        <v>0</v>
      </c>
      <c r="P47" s="69"/>
      <c r="Q47" s="83">
        <f>Q20+Q21+Q32+Q22</f>
        <v>353536</v>
      </c>
      <c r="R47" s="64"/>
      <c r="S47" s="64"/>
      <c r="T47" s="64"/>
      <c r="U47" s="64"/>
      <c r="V47" s="64"/>
      <c r="W47" s="64"/>
    </row>
    <row r="48" spans="1:23" x14ac:dyDescent="0.2">
      <c r="A48" s="67"/>
      <c r="B48" s="70" t="s">
        <v>31</v>
      </c>
      <c r="C48" s="86">
        <f>SUM(C46:C47)</f>
        <v>11191</v>
      </c>
      <c r="D48" s="73"/>
      <c r="E48" s="87">
        <f>SUM(E46:E47)</f>
        <v>2614572</v>
      </c>
      <c r="F48" s="73"/>
      <c r="G48" s="86">
        <f>SUM(G46:G47)</f>
        <v>28722</v>
      </c>
      <c r="H48" s="73"/>
      <c r="I48" s="87">
        <f>SUM(I46:I47)</f>
        <v>31026159</v>
      </c>
      <c r="J48" s="73"/>
      <c r="K48" s="86">
        <f>SUM(K46:K47)</f>
        <v>9548</v>
      </c>
      <c r="L48" s="73"/>
      <c r="M48" s="87">
        <f>SUM(M46:M47)</f>
        <v>1872195</v>
      </c>
      <c r="N48" s="73"/>
      <c r="O48" s="86">
        <f>SUM(O46:O47)</f>
        <v>9138</v>
      </c>
      <c r="P48" s="73"/>
      <c r="Q48" s="87">
        <f>SUM(Q46:Q47)</f>
        <v>1941255</v>
      </c>
      <c r="R48" s="64"/>
      <c r="S48" s="64"/>
      <c r="T48" s="64"/>
      <c r="U48" s="64"/>
      <c r="V48" s="64"/>
      <c r="W48" s="64"/>
    </row>
    <row r="49" spans="1:23" x14ac:dyDescent="0.2">
      <c r="A49" s="67"/>
      <c r="B49" s="67"/>
      <c r="C49" s="69"/>
      <c r="D49" s="69"/>
      <c r="E49" s="69"/>
      <c r="F49" s="69"/>
      <c r="G49" s="69"/>
      <c r="H49" s="69"/>
      <c r="I49" s="88"/>
      <c r="J49" s="69"/>
      <c r="K49" s="69"/>
      <c r="L49" s="69"/>
      <c r="M49" s="69"/>
      <c r="N49" s="69"/>
      <c r="O49" s="69"/>
      <c r="P49" s="69"/>
      <c r="Q49" s="69"/>
      <c r="R49" s="64"/>
      <c r="S49" s="64"/>
      <c r="T49" s="64"/>
      <c r="U49" s="64"/>
      <c r="V49" s="64"/>
      <c r="W49" s="64"/>
    </row>
    <row r="50" spans="1:23" ht="13.5" thickBot="1" x14ac:dyDescent="0.25">
      <c r="A50" s="67"/>
      <c r="B50" s="67"/>
      <c r="C50" s="85">
        <f>C48+C43</f>
        <v>3942104</v>
      </c>
      <c r="D50" s="68"/>
      <c r="E50" s="84">
        <f>E48+E43</f>
        <v>11990731</v>
      </c>
      <c r="F50" s="68"/>
      <c r="G50" s="85">
        <f>G48+G43</f>
        <v>3765901</v>
      </c>
      <c r="H50" s="68"/>
      <c r="I50" s="84">
        <f>I48+I43</f>
        <v>40049432</v>
      </c>
      <c r="J50" s="68"/>
      <c r="K50" s="85">
        <f>K48+K43</f>
        <v>4444555</v>
      </c>
      <c r="L50" s="68"/>
      <c r="M50" s="84">
        <f>M48+M43</f>
        <v>11213236</v>
      </c>
      <c r="N50" s="68"/>
      <c r="O50" s="85">
        <f>O48+O43</f>
        <v>4712587</v>
      </c>
      <c r="P50" s="68"/>
      <c r="Q50" s="84">
        <f>Q48+Q43</f>
        <v>11783488</v>
      </c>
      <c r="R50" s="64"/>
      <c r="S50" s="64"/>
      <c r="T50" s="64"/>
      <c r="U50" s="64"/>
      <c r="V50" s="64"/>
      <c r="W50" s="64"/>
    </row>
    <row r="51" spans="1:23" ht="13.5" thickTop="1" x14ac:dyDescent="0.2">
      <c r="A51" s="67"/>
      <c r="B51" s="67"/>
      <c r="C51" s="69"/>
      <c r="D51" s="69"/>
      <c r="E51" s="69"/>
      <c r="F51" s="69"/>
      <c r="G51" s="69"/>
      <c r="H51" s="69"/>
      <c r="I51" s="69"/>
      <c r="J51" s="69"/>
      <c r="K51" s="69"/>
      <c r="L51" s="69"/>
      <c r="M51" s="69"/>
      <c r="N51" s="69"/>
      <c r="O51" s="69"/>
      <c r="P51" s="69"/>
      <c r="Q51" s="69"/>
      <c r="R51" s="64"/>
      <c r="S51" s="64"/>
      <c r="T51" s="64"/>
      <c r="U51" s="64"/>
      <c r="V51" s="64"/>
      <c r="W51" s="64"/>
    </row>
    <row r="52" spans="1:23" x14ac:dyDescent="0.2">
      <c r="A52" s="67"/>
      <c r="B52" s="67"/>
      <c r="C52" s="69">
        <f>C50-C36</f>
        <v>0</v>
      </c>
      <c r="D52" s="69"/>
      <c r="E52" s="69">
        <f>E50-E36</f>
        <v>0</v>
      </c>
      <c r="F52" s="69"/>
      <c r="G52" s="69">
        <f>G50-G36</f>
        <v>0</v>
      </c>
      <c r="H52" s="69"/>
      <c r="I52" s="69">
        <f>I50-I36</f>
        <v>0</v>
      </c>
      <c r="J52" s="69"/>
      <c r="K52" s="69">
        <f>K50-K36</f>
        <v>0</v>
      </c>
      <c r="L52" s="69"/>
      <c r="M52" s="69">
        <f>M50-M36</f>
        <v>0</v>
      </c>
      <c r="N52" s="69"/>
      <c r="O52" s="69">
        <f>O50-O36</f>
        <v>0</v>
      </c>
      <c r="P52" s="69"/>
      <c r="Q52" s="69">
        <f>Q50-Q36</f>
        <v>0</v>
      </c>
      <c r="R52" s="64"/>
      <c r="S52" s="64"/>
      <c r="T52" s="64"/>
      <c r="U52" s="64"/>
      <c r="V52" s="64"/>
      <c r="W52" s="64"/>
    </row>
    <row r="53" spans="1:23" x14ac:dyDescent="0.2">
      <c r="C53" s="64"/>
      <c r="D53" s="64"/>
      <c r="E53" s="64"/>
      <c r="F53" s="64"/>
      <c r="G53" s="64"/>
      <c r="H53" s="64"/>
      <c r="I53" s="64"/>
      <c r="J53" s="64"/>
      <c r="K53" s="64"/>
      <c r="L53" s="64"/>
      <c r="M53" s="64"/>
      <c r="N53" s="64"/>
      <c r="O53" s="64"/>
      <c r="P53" s="64"/>
      <c r="Q53" s="64"/>
      <c r="R53" s="64"/>
      <c r="S53" s="64"/>
      <c r="T53" s="64"/>
      <c r="U53" s="64"/>
      <c r="V53" s="64"/>
      <c r="W53" s="64"/>
    </row>
    <row r="54" spans="1:23" x14ac:dyDescent="0.2">
      <c r="C54" s="64"/>
      <c r="D54" s="64"/>
      <c r="E54" s="64"/>
      <c r="F54" s="64"/>
      <c r="G54" s="64"/>
      <c r="H54" s="64"/>
      <c r="I54" s="64"/>
      <c r="J54" s="64"/>
      <c r="K54" s="64"/>
      <c r="L54" s="64"/>
      <c r="M54" s="64"/>
      <c r="N54" s="64"/>
      <c r="O54" s="64"/>
      <c r="P54" s="64"/>
      <c r="Q54" s="64"/>
      <c r="R54" s="64"/>
      <c r="S54" s="64"/>
      <c r="T54" s="64"/>
      <c r="U54" s="64"/>
      <c r="V54" s="64"/>
      <c r="W54" s="64"/>
    </row>
    <row r="55" spans="1:23" x14ac:dyDescent="0.2">
      <c r="C55" s="64"/>
      <c r="D55" s="64"/>
      <c r="E55" s="64"/>
      <c r="F55" s="64"/>
      <c r="G55" s="64"/>
      <c r="H55" s="64"/>
      <c r="I55" s="64"/>
      <c r="J55" s="64"/>
      <c r="K55" s="64"/>
      <c r="L55" s="64"/>
      <c r="M55" s="64"/>
      <c r="N55" s="64"/>
      <c r="O55" s="64"/>
      <c r="P55" s="64"/>
      <c r="Q55" s="64"/>
      <c r="R55" s="64"/>
      <c r="S55" s="64"/>
      <c r="T55" s="64"/>
      <c r="U55" s="64"/>
      <c r="V55" s="64"/>
      <c r="W55" s="64"/>
    </row>
  </sheetData>
  <phoneticPr fontId="0" type="noConversion"/>
  <pageMargins left="0.75" right="0.75" top="1" bottom="1" header="0.5" footer="0.5"/>
  <pageSetup paperSize="9" scale="67"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46"/>
  <sheetViews>
    <sheetView workbookViewId="0">
      <pane xSplit="2" ySplit="5" topLeftCell="C6" activePane="bottomRight" state="frozen"/>
      <selection activeCell="J27" sqref="J27"/>
      <selection pane="topRight" activeCell="J27" sqref="J27"/>
      <selection pane="bottomLeft" activeCell="J27" sqref="J27"/>
      <selection pane="bottomRight" activeCell="J27" sqref="J27"/>
    </sheetView>
  </sheetViews>
  <sheetFormatPr defaultRowHeight="12.75" x14ac:dyDescent="0.2"/>
  <cols>
    <col min="1" max="1" width="11.28515625" bestFit="1" customWidth="1"/>
    <col min="2" max="2" width="65.28515625" bestFit="1" customWidth="1"/>
    <col min="3" max="3" width="10.28515625" bestFit="1" customWidth="1"/>
    <col min="4" max="4" width="3.7109375" customWidth="1"/>
    <col min="5" max="5" width="12.7109375" bestFit="1" customWidth="1"/>
    <col min="6" max="6" width="3.7109375" customWidth="1"/>
    <col min="7" max="7" width="10.28515625" bestFit="1" customWidth="1"/>
    <col min="8" max="8" width="3.7109375" customWidth="1"/>
    <col min="9" max="9" width="11.5703125" bestFit="1" customWidth="1"/>
    <col min="10" max="10" width="3.7109375" customWidth="1"/>
    <col min="11" max="11" width="10.28515625" bestFit="1" customWidth="1"/>
    <col min="12" max="12" width="3.7109375" customWidth="1"/>
    <col min="13" max="13" width="11.5703125" bestFit="1" customWidth="1"/>
    <col min="14" max="14" width="3.7109375" customWidth="1"/>
    <col min="15" max="15" width="10.28515625" bestFit="1" customWidth="1"/>
    <col min="16" max="16" width="3.7109375" customWidth="1"/>
    <col min="17" max="17" width="11.5703125" bestFit="1" customWidth="1"/>
    <col min="19" max="19" width="11.28515625" bestFit="1" customWidth="1"/>
  </cols>
  <sheetData>
    <row r="1" spans="1:19" s="56" customFormat="1" ht="14.25" x14ac:dyDescent="0.2">
      <c r="A1" s="54"/>
      <c r="B1" s="54"/>
      <c r="C1" s="54" t="s">
        <v>238</v>
      </c>
      <c r="D1" s="54" t="s">
        <v>239</v>
      </c>
      <c r="E1" s="54"/>
      <c r="F1" s="54"/>
      <c r="G1" s="54"/>
      <c r="H1" s="54"/>
      <c r="I1" s="54"/>
      <c r="J1" s="54"/>
      <c r="K1" s="54"/>
      <c r="L1" s="54"/>
      <c r="M1" s="54"/>
      <c r="N1" s="54"/>
      <c r="O1" s="54"/>
      <c r="P1" s="54"/>
      <c r="Q1" s="54"/>
      <c r="R1" s="75"/>
      <c r="S1" s="75"/>
    </row>
    <row r="2" spans="1:19" s="56" customFormat="1" ht="14.25" x14ac:dyDescent="0.2">
      <c r="A2" s="54"/>
      <c r="B2" s="54"/>
      <c r="C2" s="80" t="s">
        <v>240</v>
      </c>
      <c r="D2" s="54"/>
      <c r="E2" s="81" t="s">
        <v>241</v>
      </c>
      <c r="F2" s="54"/>
      <c r="G2" s="80" t="s">
        <v>240</v>
      </c>
      <c r="H2" s="54"/>
      <c r="I2" s="81" t="s">
        <v>241</v>
      </c>
      <c r="J2" s="54"/>
      <c r="K2" s="80" t="s">
        <v>240</v>
      </c>
      <c r="L2" s="54"/>
      <c r="M2" s="81" t="s">
        <v>241</v>
      </c>
      <c r="N2" s="54"/>
      <c r="O2" s="80" t="s">
        <v>240</v>
      </c>
      <c r="P2" s="54"/>
      <c r="Q2" s="81" t="s">
        <v>241</v>
      </c>
      <c r="R2" s="75"/>
      <c r="S2" s="75"/>
    </row>
    <row r="3" spans="1:19" s="56" customFormat="1" ht="18.75" x14ac:dyDescent="0.2">
      <c r="A3" s="54"/>
      <c r="B3" s="54"/>
      <c r="C3" s="58" t="s">
        <v>242</v>
      </c>
      <c r="D3" s="58"/>
      <c r="E3" s="58" t="s">
        <v>242</v>
      </c>
      <c r="F3" s="58"/>
      <c r="G3" s="58" t="s">
        <v>242</v>
      </c>
      <c r="H3" s="58"/>
      <c r="I3" s="58" t="s">
        <v>242</v>
      </c>
      <c r="J3" s="59"/>
      <c r="K3" s="58" t="s">
        <v>242</v>
      </c>
      <c r="L3" s="58"/>
      <c r="M3" s="58" t="s">
        <v>242</v>
      </c>
      <c r="N3" s="58"/>
      <c r="O3" s="58" t="s">
        <v>242</v>
      </c>
      <c r="P3" s="58"/>
      <c r="Q3" s="58" t="s">
        <v>242</v>
      </c>
      <c r="R3" s="75"/>
      <c r="S3" s="75"/>
    </row>
    <row r="4" spans="1:19" s="56" customFormat="1" ht="14.25" x14ac:dyDescent="0.2">
      <c r="A4" s="54"/>
      <c r="B4" s="54"/>
      <c r="C4" s="54" t="s">
        <v>462</v>
      </c>
      <c r="D4" s="54"/>
      <c r="E4" s="54" t="s">
        <v>462</v>
      </c>
      <c r="F4" s="54"/>
      <c r="G4" s="60" t="s">
        <v>459</v>
      </c>
      <c r="H4" s="54"/>
      <c r="I4" s="60" t="s">
        <v>459</v>
      </c>
      <c r="J4" s="54"/>
      <c r="K4" s="54" t="s">
        <v>462</v>
      </c>
      <c r="L4" s="54"/>
      <c r="M4" s="54" t="s">
        <v>462</v>
      </c>
      <c r="N4" s="54"/>
      <c r="O4" s="54" t="s">
        <v>243</v>
      </c>
      <c r="P4" s="54"/>
      <c r="Q4" s="54" t="s">
        <v>243</v>
      </c>
      <c r="R4" s="75"/>
      <c r="S4" s="75"/>
    </row>
    <row r="5" spans="1:19" s="56" customFormat="1" ht="14.25" x14ac:dyDescent="0.2">
      <c r="A5" s="54"/>
      <c r="B5" s="54"/>
      <c r="C5" s="60" t="s">
        <v>463</v>
      </c>
      <c r="D5" s="54"/>
      <c r="E5" s="60" t="s">
        <v>463</v>
      </c>
      <c r="F5" s="54"/>
      <c r="G5" s="60" t="s">
        <v>463</v>
      </c>
      <c r="H5" s="54"/>
      <c r="I5" s="60" t="s">
        <v>463</v>
      </c>
      <c r="J5" s="54"/>
      <c r="K5" s="60" t="s">
        <v>244</v>
      </c>
      <c r="L5" s="54"/>
      <c r="M5" s="60" t="s">
        <v>244</v>
      </c>
      <c r="N5" s="54"/>
      <c r="O5" s="60" t="s">
        <v>244</v>
      </c>
      <c r="P5" s="54"/>
      <c r="Q5" s="60" t="s">
        <v>244</v>
      </c>
      <c r="R5" s="75"/>
      <c r="S5" s="75"/>
    </row>
    <row r="6" spans="1:19" x14ac:dyDescent="0.2">
      <c r="A6" s="79" t="s">
        <v>396</v>
      </c>
      <c r="B6" s="54" t="s">
        <v>397</v>
      </c>
      <c r="C6" s="62">
        <v>20887</v>
      </c>
      <c r="D6" s="62"/>
      <c r="E6" s="62">
        <v>38709</v>
      </c>
      <c r="F6" s="62"/>
      <c r="G6" s="62">
        <v>24184</v>
      </c>
      <c r="H6" s="62"/>
      <c r="I6" s="62">
        <v>40257</v>
      </c>
      <c r="J6" s="62"/>
      <c r="K6" s="62">
        <v>19747</v>
      </c>
      <c r="L6" s="62"/>
      <c r="M6" s="62">
        <v>32123</v>
      </c>
      <c r="N6" s="62"/>
      <c r="O6" s="62">
        <v>22349</v>
      </c>
      <c r="P6" s="62"/>
      <c r="Q6" s="62">
        <v>36968</v>
      </c>
      <c r="R6" s="69"/>
      <c r="S6" s="69"/>
    </row>
    <row r="7" spans="1:19" x14ac:dyDescent="0.2">
      <c r="A7" s="79" t="s">
        <v>398</v>
      </c>
      <c r="B7" s="54" t="s">
        <v>399</v>
      </c>
      <c r="C7" s="62">
        <v>2053</v>
      </c>
      <c r="D7" s="62"/>
      <c r="E7" s="62">
        <v>2053</v>
      </c>
      <c r="F7" s="62"/>
      <c r="G7" s="62">
        <v>7519</v>
      </c>
      <c r="H7" s="62"/>
      <c r="I7" s="62">
        <v>7519</v>
      </c>
      <c r="J7" s="62"/>
      <c r="K7" s="62">
        <v>2291</v>
      </c>
      <c r="L7" s="62"/>
      <c r="M7" s="62">
        <v>2291</v>
      </c>
      <c r="N7" s="62"/>
      <c r="O7" s="62">
        <v>2053</v>
      </c>
      <c r="P7" s="62"/>
      <c r="Q7" s="62">
        <v>2053</v>
      </c>
      <c r="R7" s="69"/>
      <c r="S7" s="69"/>
    </row>
    <row r="8" spans="1:19" x14ac:dyDescent="0.2">
      <c r="A8" s="79" t="s">
        <v>400</v>
      </c>
      <c r="B8" s="54" t="s">
        <v>401</v>
      </c>
      <c r="C8" s="62">
        <v>47094</v>
      </c>
      <c r="D8" s="62"/>
      <c r="E8" s="62">
        <v>182839</v>
      </c>
      <c r="F8" s="62"/>
      <c r="G8" s="62">
        <v>56285</v>
      </c>
      <c r="H8" s="62"/>
      <c r="I8" s="62">
        <v>134178</v>
      </c>
      <c r="J8" s="62"/>
      <c r="K8" s="62">
        <v>47026</v>
      </c>
      <c r="L8" s="62"/>
      <c r="M8" s="62">
        <v>56382</v>
      </c>
      <c r="N8" s="62"/>
      <c r="O8" s="62">
        <v>50994</v>
      </c>
      <c r="P8" s="62"/>
      <c r="Q8" s="62">
        <v>129080</v>
      </c>
      <c r="R8" s="69"/>
      <c r="S8" s="69"/>
    </row>
    <row r="9" spans="1:19" x14ac:dyDescent="0.2">
      <c r="A9" s="79" t="s">
        <v>402</v>
      </c>
      <c r="B9" s="54" t="s">
        <v>403</v>
      </c>
      <c r="C9" s="62">
        <v>248949</v>
      </c>
      <c r="D9" s="62"/>
      <c r="E9" s="62">
        <v>799940</v>
      </c>
      <c r="F9" s="62"/>
      <c r="G9" s="62">
        <v>242097</v>
      </c>
      <c r="H9" s="62"/>
      <c r="I9" s="62">
        <v>797350</v>
      </c>
      <c r="J9" s="62"/>
      <c r="K9" s="62">
        <v>225000</v>
      </c>
      <c r="L9" s="62"/>
      <c r="M9" s="62">
        <v>855263</v>
      </c>
      <c r="N9" s="62"/>
      <c r="O9" s="62">
        <v>243128</v>
      </c>
      <c r="P9" s="62"/>
      <c r="Q9" s="62">
        <v>794119</v>
      </c>
      <c r="R9" s="69"/>
      <c r="S9" s="69"/>
    </row>
    <row r="10" spans="1:19" x14ac:dyDescent="0.2">
      <c r="A10" s="79" t="s">
        <v>404</v>
      </c>
      <c r="B10" s="54" t="s">
        <v>405</v>
      </c>
      <c r="C10" s="62">
        <v>6013</v>
      </c>
      <c r="D10" s="62"/>
      <c r="E10" s="62">
        <v>6013</v>
      </c>
      <c r="F10" s="62"/>
      <c r="G10" s="62">
        <v>4545</v>
      </c>
      <c r="H10" s="62"/>
      <c r="I10" s="62">
        <v>4545</v>
      </c>
      <c r="J10" s="62"/>
      <c r="K10" s="62">
        <v>8066</v>
      </c>
      <c r="L10" s="62"/>
      <c r="M10" s="62">
        <v>8066</v>
      </c>
      <c r="N10" s="62"/>
      <c r="O10" s="62">
        <v>6013</v>
      </c>
      <c r="P10" s="62"/>
      <c r="Q10" s="62">
        <v>6013</v>
      </c>
      <c r="R10" s="69"/>
      <c r="S10" s="69"/>
    </row>
    <row r="11" spans="1:19" x14ac:dyDescent="0.2">
      <c r="A11" s="79" t="s">
        <v>406</v>
      </c>
      <c r="B11" s="54" t="s">
        <v>407</v>
      </c>
      <c r="C11" s="62" t="s">
        <v>247</v>
      </c>
      <c r="D11" s="62"/>
      <c r="E11" s="62">
        <v>561</v>
      </c>
      <c r="F11" s="62"/>
      <c r="G11" s="62" t="s">
        <v>247</v>
      </c>
      <c r="H11" s="62"/>
      <c r="I11" s="62">
        <v>116035</v>
      </c>
      <c r="J11" s="62"/>
      <c r="K11" s="62" t="s">
        <v>247</v>
      </c>
      <c r="L11" s="62"/>
      <c r="M11" s="62">
        <v>258873</v>
      </c>
      <c r="N11" s="62"/>
      <c r="O11" s="62" t="s">
        <v>247</v>
      </c>
      <c r="P11" s="62"/>
      <c r="Q11" s="62">
        <v>116035</v>
      </c>
      <c r="R11" s="69"/>
      <c r="S11" s="69"/>
    </row>
    <row r="12" spans="1:19" x14ac:dyDescent="0.2">
      <c r="A12" s="79" t="s">
        <v>408</v>
      </c>
      <c r="B12" s="54" t="s">
        <v>409</v>
      </c>
      <c r="C12" s="62" t="s">
        <v>247</v>
      </c>
      <c r="D12" s="62"/>
      <c r="E12" s="62">
        <v>63408</v>
      </c>
      <c r="F12" s="62"/>
      <c r="G12" s="62" t="s">
        <v>247</v>
      </c>
      <c r="H12" s="62"/>
      <c r="I12" s="62">
        <v>6807</v>
      </c>
      <c r="J12" s="62"/>
      <c r="K12" s="62" t="s">
        <v>247</v>
      </c>
      <c r="L12" s="62"/>
      <c r="M12" s="62">
        <v>2300</v>
      </c>
      <c r="N12" s="62"/>
      <c r="O12" s="62">
        <v>0</v>
      </c>
      <c r="P12" s="62"/>
      <c r="Q12" s="62">
        <v>6797</v>
      </c>
      <c r="R12" s="69"/>
      <c r="S12" s="69"/>
    </row>
    <row r="13" spans="1:19" x14ac:dyDescent="0.2">
      <c r="A13" s="79" t="s">
        <v>410</v>
      </c>
      <c r="B13" s="54" t="s">
        <v>411</v>
      </c>
      <c r="C13" s="62" t="s">
        <v>247</v>
      </c>
      <c r="D13" s="62"/>
      <c r="E13" s="62" t="s">
        <v>247</v>
      </c>
      <c r="F13" s="62"/>
      <c r="G13" s="62" t="s">
        <v>247</v>
      </c>
      <c r="H13" s="62"/>
      <c r="I13" s="62" t="s">
        <v>247</v>
      </c>
      <c r="J13" s="62"/>
      <c r="K13" s="62">
        <v>156460</v>
      </c>
      <c r="L13" s="62"/>
      <c r="M13" s="62">
        <v>156460</v>
      </c>
      <c r="N13" s="62"/>
      <c r="O13" s="62">
        <v>0</v>
      </c>
      <c r="P13" s="62"/>
      <c r="Q13" s="62">
        <v>0</v>
      </c>
      <c r="R13" s="69"/>
      <c r="S13" s="69"/>
    </row>
    <row r="14" spans="1:19" x14ac:dyDescent="0.2">
      <c r="A14" s="79" t="s">
        <v>412</v>
      </c>
      <c r="B14" s="54" t="s">
        <v>413</v>
      </c>
      <c r="C14" s="62">
        <v>0</v>
      </c>
      <c r="D14" s="62"/>
      <c r="E14" s="62">
        <v>0</v>
      </c>
      <c r="F14" s="62"/>
      <c r="G14" s="62" t="s">
        <v>247</v>
      </c>
      <c r="H14" s="62"/>
      <c r="I14" s="62" t="s">
        <v>247</v>
      </c>
      <c r="J14" s="62"/>
      <c r="K14" s="62" t="s">
        <v>247</v>
      </c>
      <c r="L14" s="62"/>
      <c r="M14" s="62" t="s">
        <v>247</v>
      </c>
      <c r="N14" s="62"/>
      <c r="O14" s="62">
        <v>0</v>
      </c>
      <c r="P14" s="62"/>
      <c r="Q14" s="62">
        <v>0</v>
      </c>
      <c r="R14" s="69"/>
      <c r="S14" s="69"/>
    </row>
    <row r="15" spans="1:19" x14ac:dyDescent="0.2">
      <c r="A15" s="79" t="s">
        <v>414</v>
      </c>
      <c r="B15" s="54" t="s">
        <v>415</v>
      </c>
      <c r="C15" s="62" t="s">
        <v>247</v>
      </c>
      <c r="D15" s="62"/>
      <c r="E15" s="62">
        <v>0</v>
      </c>
      <c r="F15" s="62"/>
      <c r="G15" s="62" t="s">
        <v>247</v>
      </c>
      <c r="H15" s="62"/>
      <c r="I15" s="62">
        <v>815000</v>
      </c>
      <c r="J15" s="62"/>
      <c r="K15" s="62" t="s">
        <v>247</v>
      </c>
      <c r="L15" s="62"/>
      <c r="M15" s="62">
        <v>705</v>
      </c>
      <c r="N15" s="62"/>
      <c r="O15" s="62" t="s">
        <v>247</v>
      </c>
      <c r="P15" s="62"/>
      <c r="Q15" s="62">
        <v>0</v>
      </c>
      <c r="R15" s="69"/>
      <c r="S15" s="69"/>
    </row>
    <row r="16" spans="1:19" x14ac:dyDescent="0.2">
      <c r="A16" s="79" t="s">
        <v>416</v>
      </c>
      <c r="B16" s="54" t="s">
        <v>417</v>
      </c>
      <c r="C16" s="62">
        <v>0</v>
      </c>
      <c r="D16" s="62"/>
      <c r="E16" s="62">
        <v>0</v>
      </c>
      <c r="F16" s="62"/>
      <c r="G16" s="62">
        <v>17</v>
      </c>
      <c r="H16" s="62"/>
      <c r="I16" s="62">
        <v>17</v>
      </c>
      <c r="J16" s="62"/>
      <c r="K16" s="62">
        <v>91</v>
      </c>
      <c r="L16" s="62"/>
      <c r="M16" s="62">
        <v>91</v>
      </c>
      <c r="N16" s="62"/>
      <c r="O16" s="62">
        <v>30</v>
      </c>
      <c r="P16" s="62"/>
      <c r="Q16" s="62">
        <v>30</v>
      </c>
      <c r="R16" s="69"/>
      <c r="S16" s="69"/>
    </row>
    <row r="17" spans="1:19" x14ac:dyDescent="0.2">
      <c r="A17" s="79" t="s">
        <v>418</v>
      </c>
      <c r="B17" s="54" t="s">
        <v>419</v>
      </c>
      <c r="C17" s="62" t="s">
        <v>247</v>
      </c>
      <c r="D17" s="62"/>
      <c r="E17" s="62" t="s">
        <v>247</v>
      </c>
      <c r="F17" s="62"/>
      <c r="G17" s="62" t="s">
        <v>247</v>
      </c>
      <c r="H17" s="62"/>
      <c r="I17" s="62" t="s">
        <v>247</v>
      </c>
      <c r="J17" s="62"/>
      <c r="K17" s="62" t="s">
        <v>247</v>
      </c>
      <c r="L17" s="62"/>
      <c r="M17" s="62" t="s">
        <v>247</v>
      </c>
      <c r="N17" s="62"/>
      <c r="O17" s="62" t="s">
        <v>247</v>
      </c>
      <c r="P17" s="62"/>
      <c r="Q17" s="62" t="s">
        <v>247</v>
      </c>
      <c r="R17" s="69"/>
      <c r="S17" s="69"/>
    </row>
    <row r="18" spans="1:19" x14ac:dyDescent="0.2">
      <c r="A18" s="79" t="s">
        <v>420</v>
      </c>
      <c r="B18" s="54" t="s">
        <v>421</v>
      </c>
      <c r="C18" s="62">
        <v>127375</v>
      </c>
      <c r="D18" s="62"/>
      <c r="E18" s="62">
        <v>0</v>
      </c>
      <c r="F18" s="62"/>
      <c r="G18" s="62">
        <v>139685</v>
      </c>
      <c r="H18" s="62"/>
      <c r="I18" s="62">
        <v>854307</v>
      </c>
      <c r="J18" s="62"/>
      <c r="K18" s="62">
        <v>128857</v>
      </c>
      <c r="L18" s="62"/>
      <c r="M18" s="62">
        <v>0</v>
      </c>
      <c r="N18" s="62"/>
      <c r="O18" s="62">
        <v>134900</v>
      </c>
      <c r="P18" s="62"/>
      <c r="Q18" s="62">
        <v>0</v>
      </c>
      <c r="R18" s="69"/>
      <c r="S18" s="69"/>
    </row>
    <row r="19" spans="1:19" x14ac:dyDescent="0.2">
      <c r="A19" s="79" t="s">
        <v>422</v>
      </c>
      <c r="B19" s="54" t="s">
        <v>423</v>
      </c>
      <c r="C19" s="62" t="s">
        <v>247</v>
      </c>
      <c r="D19" s="62"/>
      <c r="E19" s="62">
        <v>0</v>
      </c>
      <c r="F19" s="62"/>
      <c r="G19" s="62" t="s">
        <v>247</v>
      </c>
      <c r="H19" s="62"/>
      <c r="I19" s="62" t="s">
        <v>247</v>
      </c>
      <c r="J19" s="62"/>
      <c r="K19" s="62" t="s">
        <v>247</v>
      </c>
      <c r="L19" s="62"/>
      <c r="M19" s="62" t="s">
        <v>247</v>
      </c>
      <c r="N19" s="62"/>
      <c r="O19" s="62" t="s">
        <v>247</v>
      </c>
      <c r="P19" s="62"/>
      <c r="Q19" s="62">
        <v>0</v>
      </c>
      <c r="R19" s="69"/>
      <c r="S19" s="69"/>
    </row>
    <row r="20" spans="1:19" x14ac:dyDescent="0.2">
      <c r="A20" s="79" t="s">
        <v>424</v>
      </c>
      <c r="B20" s="54" t="s">
        <v>425</v>
      </c>
      <c r="C20" s="62">
        <v>0</v>
      </c>
      <c r="D20" s="62"/>
      <c r="E20" s="62">
        <v>0</v>
      </c>
      <c r="F20" s="62"/>
      <c r="G20" s="62" t="s">
        <v>247</v>
      </c>
      <c r="H20" s="62"/>
      <c r="I20" s="62" t="s">
        <v>247</v>
      </c>
      <c r="J20" s="62"/>
      <c r="K20" s="62" t="s">
        <v>247</v>
      </c>
      <c r="L20" s="62"/>
      <c r="M20" s="62">
        <v>-13759</v>
      </c>
      <c r="N20" s="62"/>
      <c r="O20" s="62">
        <v>0</v>
      </c>
      <c r="P20" s="62"/>
      <c r="Q20" s="62">
        <v>-4299</v>
      </c>
      <c r="R20" s="69"/>
      <c r="S20" s="69"/>
    </row>
    <row r="21" spans="1:19" x14ac:dyDescent="0.2">
      <c r="A21" s="79" t="s">
        <v>426</v>
      </c>
      <c r="B21" s="54" t="s">
        <v>427</v>
      </c>
      <c r="C21" s="62">
        <v>0</v>
      </c>
      <c r="D21" s="62"/>
      <c r="E21" s="62">
        <v>0</v>
      </c>
      <c r="F21" s="62"/>
      <c r="G21" s="62">
        <v>5707</v>
      </c>
      <c r="H21" s="62"/>
      <c r="I21" s="62">
        <v>5707</v>
      </c>
      <c r="J21" s="62"/>
      <c r="K21" s="62">
        <v>0</v>
      </c>
      <c r="L21" s="62"/>
      <c r="M21" s="62">
        <v>0</v>
      </c>
      <c r="N21" s="62"/>
      <c r="O21" s="62">
        <v>0</v>
      </c>
      <c r="P21" s="62"/>
      <c r="Q21" s="62">
        <v>0</v>
      </c>
      <c r="R21" s="69"/>
      <c r="S21" s="69"/>
    </row>
    <row r="22" spans="1:19" x14ac:dyDescent="0.2">
      <c r="A22" s="79" t="s">
        <v>428</v>
      </c>
      <c r="B22" s="54" t="s">
        <v>429</v>
      </c>
      <c r="C22" s="62" t="s">
        <v>247</v>
      </c>
      <c r="D22" s="62"/>
      <c r="E22" s="62" t="s">
        <v>247</v>
      </c>
      <c r="F22" s="62"/>
      <c r="G22" s="62" t="s">
        <v>247</v>
      </c>
      <c r="H22" s="62"/>
      <c r="I22" s="62" t="s">
        <v>247</v>
      </c>
      <c r="J22" s="62"/>
      <c r="K22" s="62" t="s">
        <v>247</v>
      </c>
      <c r="L22" s="62"/>
      <c r="M22" s="62" t="s">
        <v>247</v>
      </c>
      <c r="N22" s="62"/>
      <c r="O22" s="62" t="s">
        <v>247</v>
      </c>
      <c r="P22" s="62"/>
      <c r="Q22" s="62" t="s">
        <v>247</v>
      </c>
      <c r="R22" s="69"/>
      <c r="S22" s="69"/>
    </row>
    <row r="23" spans="1:19" x14ac:dyDescent="0.2">
      <c r="A23" s="79" t="s">
        <v>430</v>
      </c>
      <c r="B23" s="54" t="s">
        <v>431</v>
      </c>
      <c r="C23" s="62" t="s">
        <v>247</v>
      </c>
      <c r="D23" s="62"/>
      <c r="E23" s="62" t="s">
        <v>247</v>
      </c>
      <c r="F23" s="62"/>
      <c r="G23" s="62" t="s">
        <v>247</v>
      </c>
      <c r="H23" s="62"/>
      <c r="I23" s="62" t="s">
        <v>247</v>
      </c>
      <c r="J23" s="62"/>
      <c r="K23" s="62" t="s">
        <v>247</v>
      </c>
      <c r="L23" s="62"/>
      <c r="M23" s="62" t="s">
        <v>247</v>
      </c>
      <c r="N23" s="62"/>
      <c r="O23" s="62" t="s">
        <v>247</v>
      </c>
      <c r="P23" s="62"/>
      <c r="Q23" s="62" t="s">
        <v>247</v>
      </c>
      <c r="R23" s="69"/>
      <c r="S23" s="69"/>
    </row>
    <row r="24" spans="1:19" x14ac:dyDescent="0.2">
      <c r="A24" s="79" t="s">
        <v>432</v>
      </c>
      <c r="B24" s="54" t="s">
        <v>433</v>
      </c>
      <c r="C24" s="62">
        <v>5126319</v>
      </c>
      <c r="D24" s="62"/>
      <c r="E24" s="62">
        <v>0</v>
      </c>
      <c r="F24" s="62"/>
      <c r="G24" s="62">
        <v>8425375</v>
      </c>
      <c r="H24" s="62"/>
      <c r="I24" s="62">
        <v>26653156</v>
      </c>
      <c r="J24" s="62"/>
      <c r="K24" s="62">
        <v>3913069</v>
      </c>
      <c r="L24" s="62"/>
      <c r="M24" s="62">
        <v>0</v>
      </c>
      <c r="N24" s="62"/>
      <c r="O24" s="62">
        <v>5132170</v>
      </c>
      <c r="P24" s="62"/>
      <c r="Q24" s="62">
        <v>0</v>
      </c>
      <c r="R24" s="69"/>
      <c r="S24" s="69"/>
    </row>
    <row r="25" spans="1:19" x14ac:dyDescent="0.2">
      <c r="A25" s="79" t="s">
        <v>434</v>
      </c>
      <c r="B25" s="54" t="s">
        <v>435</v>
      </c>
      <c r="C25" s="62" t="s">
        <v>247</v>
      </c>
      <c r="D25" s="62"/>
      <c r="E25" s="62" t="s">
        <v>247</v>
      </c>
      <c r="F25" s="62"/>
      <c r="G25" s="62" t="s">
        <v>247</v>
      </c>
      <c r="H25" s="62"/>
      <c r="I25" s="62">
        <v>0</v>
      </c>
      <c r="J25" s="62"/>
      <c r="K25" s="62" t="s">
        <v>247</v>
      </c>
      <c r="L25" s="62"/>
      <c r="M25" s="62">
        <v>0</v>
      </c>
      <c r="N25" s="62"/>
      <c r="O25" s="62" t="s">
        <v>247</v>
      </c>
      <c r="P25" s="62"/>
      <c r="Q25" s="62">
        <v>0</v>
      </c>
      <c r="R25" s="69"/>
      <c r="S25" s="69"/>
    </row>
    <row r="26" spans="1:19" x14ac:dyDescent="0.2">
      <c r="A26" s="79" t="s">
        <v>436</v>
      </c>
      <c r="B26" s="54" t="s">
        <v>437</v>
      </c>
      <c r="C26" s="62">
        <v>0</v>
      </c>
      <c r="D26" s="62"/>
      <c r="E26" s="62">
        <v>0</v>
      </c>
      <c r="F26" s="62"/>
      <c r="G26" s="62">
        <v>-571400</v>
      </c>
      <c r="H26" s="62"/>
      <c r="I26" s="62">
        <v>-918000</v>
      </c>
      <c r="J26" s="62"/>
      <c r="K26" s="62">
        <v>13</v>
      </c>
      <c r="L26" s="62"/>
      <c r="M26" s="62">
        <v>663</v>
      </c>
      <c r="N26" s="62"/>
      <c r="O26" s="62">
        <v>0</v>
      </c>
      <c r="P26" s="62"/>
      <c r="Q26" s="62">
        <v>0</v>
      </c>
      <c r="R26" s="69"/>
      <c r="S26" s="69"/>
    </row>
    <row r="27" spans="1:19" x14ac:dyDescent="0.2">
      <c r="A27" s="79" t="s">
        <v>438</v>
      </c>
      <c r="B27" s="54" t="s">
        <v>439</v>
      </c>
      <c r="C27" s="62" t="s">
        <v>247</v>
      </c>
      <c r="D27" s="62"/>
      <c r="E27" s="62">
        <v>0</v>
      </c>
      <c r="F27" s="62"/>
      <c r="G27" s="62">
        <v>-18804</v>
      </c>
      <c r="H27" s="62"/>
      <c r="I27" s="62">
        <v>3565188</v>
      </c>
      <c r="J27" s="62"/>
      <c r="K27" s="62" t="s">
        <v>247</v>
      </c>
      <c r="L27" s="62"/>
      <c r="M27" s="62">
        <v>0</v>
      </c>
      <c r="N27" s="62"/>
      <c r="O27" s="62" t="s">
        <v>247</v>
      </c>
      <c r="P27" s="62"/>
      <c r="Q27" s="62">
        <v>0</v>
      </c>
      <c r="R27" s="69"/>
      <c r="S27" s="69"/>
    </row>
    <row r="28" spans="1:19" x14ac:dyDescent="0.2">
      <c r="A28" s="79" t="s">
        <v>440</v>
      </c>
      <c r="B28" s="54" t="s">
        <v>441</v>
      </c>
      <c r="C28" s="62">
        <v>0</v>
      </c>
      <c r="D28" s="62"/>
      <c r="E28" s="62">
        <v>0</v>
      </c>
      <c r="F28" s="62"/>
      <c r="G28" s="62" t="s">
        <v>247</v>
      </c>
      <c r="H28" s="62"/>
      <c r="I28" s="62" t="s">
        <v>247</v>
      </c>
      <c r="J28" s="62"/>
      <c r="K28" s="62" t="s">
        <v>247</v>
      </c>
      <c r="L28" s="62"/>
      <c r="M28" s="62" t="s">
        <v>247</v>
      </c>
      <c r="N28" s="62"/>
      <c r="O28" s="62">
        <v>0</v>
      </c>
      <c r="P28" s="62"/>
      <c r="Q28" s="62">
        <v>0</v>
      </c>
      <c r="R28" s="69"/>
      <c r="S28" s="69"/>
    </row>
    <row r="29" spans="1:19" x14ac:dyDescent="0.2">
      <c r="A29" s="79" t="s">
        <v>442</v>
      </c>
      <c r="B29" s="54" t="s">
        <v>443</v>
      </c>
      <c r="C29" s="62" t="s">
        <v>247</v>
      </c>
      <c r="D29" s="62"/>
      <c r="E29" s="62" t="s">
        <v>247</v>
      </c>
      <c r="F29" s="62"/>
      <c r="G29" s="62" t="s">
        <v>247</v>
      </c>
      <c r="H29" s="62"/>
      <c r="I29" s="62" t="s">
        <v>247</v>
      </c>
      <c r="J29" s="62"/>
      <c r="K29" s="62" t="s">
        <v>247</v>
      </c>
      <c r="L29" s="62"/>
      <c r="M29" s="62" t="s">
        <v>247</v>
      </c>
      <c r="N29" s="62"/>
      <c r="O29" s="62" t="s">
        <v>247</v>
      </c>
      <c r="P29" s="62"/>
      <c r="Q29" s="62" t="s">
        <v>247</v>
      </c>
      <c r="R29" s="69"/>
      <c r="S29" s="69"/>
    </row>
    <row r="30" spans="1:19" x14ac:dyDescent="0.2">
      <c r="A30" s="79" t="s">
        <v>444</v>
      </c>
      <c r="B30" s="54" t="s">
        <v>445</v>
      </c>
      <c r="C30" s="62" t="s">
        <v>247</v>
      </c>
      <c r="D30" s="62"/>
      <c r="E30" s="62" t="s">
        <v>247</v>
      </c>
      <c r="F30" s="62"/>
      <c r="G30" s="62" t="s">
        <v>247</v>
      </c>
      <c r="H30" s="62"/>
      <c r="I30" s="62" t="s">
        <v>247</v>
      </c>
      <c r="J30" s="62"/>
      <c r="K30" s="62" t="s">
        <v>247</v>
      </c>
      <c r="L30" s="62"/>
      <c r="M30" s="62" t="s">
        <v>247</v>
      </c>
      <c r="N30" s="62"/>
      <c r="O30" s="62" t="s">
        <v>247</v>
      </c>
      <c r="P30" s="62"/>
      <c r="Q30" s="62" t="s">
        <v>247</v>
      </c>
      <c r="R30" s="69"/>
      <c r="S30" s="69"/>
    </row>
    <row r="31" spans="1:19" x14ac:dyDescent="0.2">
      <c r="A31" s="79" t="s">
        <v>446</v>
      </c>
      <c r="B31" s="54" t="s">
        <v>458</v>
      </c>
      <c r="C31" s="62">
        <v>5130</v>
      </c>
      <c r="D31" s="62"/>
      <c r="E31" s="62">
        <v>10897</v>
      </c>
      <c r="F31" s="62"/>
      <c r="G31" s="62" t="s">
        <v>247</v>
      </c>
      <c r="H31" s="62"/>
      <c r="I31" s="62">
        <v>5992</v>
      </c>
      <c r="J31" s="62"/>
      <c r="K31" s="62" t="s">
        <v>247</v>
      </c>
      <c r="L31" s="62"/>
      <c r="M31" s="62">
        <v>6857</v>
      </c>
      <c r="N31" s="62"/>
      <c r="O31" s="62">
        <v>0</v>
      </c>
      <c r="P31" s="62"/>
      <c r="Q31" s="62">
        <v>5992</v>
      </c>
      <c r="R31" s="69"/>
      <c r="S31" s="69"/>
    </row>
    <row r="32" spans="1:19" x14ac:dyDescent="0.2">
      <c r="A32" s="79" t="s">
        <v>447</v>
      </c>
      <c r="B32" s="54" t="s">
        <v>455</v>
      </c>
      <c r="C32" s="62" t="s">
        <v>247</v>
      </c>
      <c r="D32" s="62"/>
      <c r="E32" s="62">
        <v>7156411</v>
      </c>
      <c r="F32" s="62"/>
      <c r="G32" s="62" t="s">
        <v>247</v>
      </c>
      <c r="H32" s="62"/>
      <c r="I32" s="62">
        <v>9052490</v>
      </c>
      <c r="J32" s="62"/>
      <c r="K32" s="62" t="s">
        <v>247</v>
      </c>
      <c r="L32" s="62"/>
      <c r="M32" s="62">
        <v>12317853</v>
      </c>
      <c r="N32" s="62"/>
      <c r="O32" s="62">
        <v>0</v>
      </c>
      <c r="P32" s="62"/>
      <c r="Q32" s="62">
        <v>6976390</v>
      </c>
      <c r="R32" s="69"/>
      <c r="S32" s="69"/>
    </row>
    <row r="33" spans="1:19" x14ac:dyDescent="0.2">
      <c r="A33" s="79" t="s">
        <v>448</v>
      </c>
      <c r="B33" s="54" t="s">
        <v>456</v>
      </c>
      <c r="C33" s="62" t="s">
        <v>247</v>
      </c>
      <c r="D33" s="62"/>
      <c r="E33" s="62">
        <v>0</v>
      </c>
      <c r="F33" s="62"/>
      <c r="G33" s="62" t="s">
        <v>247</v>
      </c>
      <c r="H33" s="62"/>
      <c r="I33" s="62">
        <v>1293</v>
      </c>
      <c r="J33" s="62"/>
      <c r="K33" s="62" t="s">
        <v>247</v>
      </c>
      <c r="L33" s="62"/>
      <c r="M33" s="62">
        <v>137</v>
      </c>
      <c r="N33" s="62"/>
      <c r="O33" s="62">
        <v>0</v>
      </c>
      <c r="P33" s="62"/>
      <c r="Q33" s="62">
        <v>1293</v>
      </c>
      <c r="R33" s="69"/>
      <c r="S33" s="69"/>
    </row>
    <row r="34" spans="1:19" x14ac:dyDescent="0.2">
      <c r="A34" s="79" t="s">
        <v>449</v>
      </c>
      <c r="B34" s="54" t="s">
        <v>457</v>
      </c>
      <c r="C34" s="62" t="s">
        <v>247</v>
      </c>
      <c r="D34" s="62"/>
      <c r="E34" s="62">
        <v>21165955</v>
      </c>
      <c r="F34" s="62"/>
      <c r="G34" s="62" t="s">
        <v>247</v>
      </c>
      <c r="H34" s="62"/>
      <c r="I34" s="62">
        <v>20633522</v>
      </c>
      <c r="J34" s="62"/>
      <c r="K34" s="62" t="s">
        <v>247</v>
      </c>
      <c r="L34" s="62"/>
      <c r="M34" s="62">
        <v>12553765</v>
      </c>
      <c r="N34" s="62"/>
      <c r="O34" s="62" t="s">
        <v>247</v>
      </c>
      <c r="P34" s="62"/>
      <c r="Q34" s="62">
        <v>20633522</v>
      </c>
      <c r="R34" s="69"/>
      <c r="S34" s="69"/>
    </row>
    <row r="35" spans="1:19" x14ac:dyDescent="0.2">
      <c r="A35" s="60"/>
      <c r="B35" s="60"/>
      <c r="C35" s="66"/>
      <c r="D35" s="66"/>
      <c r="E35" s="66"/>
      <c r="F35" s="66"/>
      <c r="G35" s="66"/>
      <c r="H35" s="66"/>
      <c r="I35" s="66"/>
      <c r="J35" s="66"/>
      <c r="K35" s="66"/>
      <c r="L35" s="66"/>
      <c r="M35" s="66"/>
      <c r="N35" s="66"/>
      <c r="O35" s="66"/>
      <c r="P35" s="66"/>
      <c r="Q35" s="66"/>
      <c r="R35" s="69"/>
      <c r="S35" s="69">
        <f>E35-Q35</f>
        <v>0</v>
      </c>
    </row>
    <row r="36" spans="1:19" ht="13.5" thickBot="1" x14ac:dyDescent="0.25">
      <c r="A36" s="67"/>
      <c r="B36" s="67"/>
      <c r="C36" s="85">
        <f>SUM(C11:C34)+C6-C7+C8+C9-C10</f>
        <v>5567688</v>
      </c>
      <c r="D36" s="68"/>
      <c r="E36" s="84">
        <f>SUM(E11:E34)+E6-E7+E8+E9-E10+1000</f>
        <v>29411654</v>
      </c>
      <c r="F36" s="68"/>
      <c r="G36" s="85">
        <f>SUM(G11:G34)+G6-G7+G8+G9-G10</f>
        <v>8291082</v>
      </c>
      <c r="H36" s="68"/>
      <c r="I36" s="84">
        <f>SUM(I11:I34)+I6-I7+I8+I9-I10</f>
        <v>61751235</v>
      </c>
      <c r="J36" s="68"/>
      <c r="K36" s="85">
        <f>SUM(K11:K34)+K6-K7+K8+K9-K10</f>
        <v>4479906</v>
      </c>
      <c r="L36" s="68"/>
      <c r="M36" s="84">
        <f>SUM(M11:M34)+M6-M7+M8+M9-M10</f>
        <v>26217356</v>
      </c>
      <c r="N36" s="68"/>
      <c r="O36" s="85">
        <f>SUM(O11:O34)+O6-O7+O8+O9-O10</f>
        <v>5575505</v>
      </c>
      <c r="P36" s="68"/>
      <c r="Q36" s="84">
        <f>SUM(Q11:Q34)+Q6-Q7+Q8+Q9-Q10</f>
        <v>28687861</v>
      </c>
      <c r="R36" s="69"/>
      <c r="S36" s="69">
        <f>E36-Q36</f>
        <v>723793</v>
      </c>
    </row>
    <row r="37" spans="1:19" ht="13.5" thickTop="1" x14ac:dyDescent="0.2">
      <c r="A37" s="67"/>
      <c r="B37" s="67"/>
      <c r="C37" s="69"/>
      <c r="D37" s="69"/>
      <c r="E37" s="69"/>
      <c r="F37" s="69"/>
      <c r="G37" s="69"/>
      <c r="H37" s="69"/>
      <c r="I37" s="69"/>
      <c r="J37" s="69"/>
      <c r="K37" s="69"/>
      <c r="L37" s="69"/>
      <c r="M37" s="69"/>
      <c r="N37" s="69"/>
      <c r="O37" s="69"/>
      <c r="P37" s="69"/>
      <c r="Q37" s="69"/>
      <c r="R37" s="69"/>
      <c r="S37" s="69"/>
    </row>
    <row r="38" spans="1:19" x14ac:dyDescent="0.2">
      <c r="A38" s="67"/>
      <c r="B38" s="67"/>
      <c r="C38" s="69"/>
      <c r="D38" s="69"/>
      <c r="E38" s="69"/>
      <c r="F38" s="69"/>
      <c r="G38" s="69"/>
      <c r="H38" s="69"/>
      <c r="I38" s="69"/>
      <c r="J38" s="69"/>
      <c r="K38" s="69"/>
      <c r="L38" s="69"/>
      <c r="M38" s="69"/>
      <c r="N38" s="69"/>
      <c r="O38" s="69"/>
      <c r="P38" s="69"/>
      <c r="Q38" s="69"/>
      <c r="R38" s="69"/>
      <c r="S38" s="69"/>
    </row>
    <row r="39" spans="1:19" x14ac:dyDescent="0.2">
      <c r="A39" s="67"/>
      <c r="B39" s="71" t="s">
        <v>58</v>
      </c>
      <c r="C39" s="82">
        <f>C13+C12</f>
        <v>0</v>
      </c>
      <c r="D39" s="69"/>
      <c r="E39" s="83">
        <f>E13+E12</f>
        <v>63408</v>
      </c>
      <c r="F39" s="69"/>
      <c r="G39" s="82">
        <f>G13+G12</f>
        <v>0</v>
      </c>
      <c r="H39" s="69"/>
      <c r="I39" s="83">
        <f t="shared" ref="I39:Q39" si="0">I13+I12</f>
        <v>6807</v>
      </c>
      <c r="J39" s="69"/>
      <c r="K39" s="82">
        <f>K13+K12</f>
        <v>156460</v>
      </c>
      <c r="L39" s="69"/>
      <c r="M39" s="83">
        <f t="shared" si="0"/>
        <v>158760</v>
      </c>
      <c r="N39" s="69"/>
      <c r="O39" s="82">
        <f t="shared" si="0"/>
        <v>0</v>
      </c>
      <c r="P39" s="69"/>
      <c r="Q39" s="83">
        <f t="shared" si="0"/>
        <v>6797</v>
      </c>
      <c r="R39" s="69"/>
      <c r="S39" s="69"/>
    </row>
    <row r="40" spans="1:19" x14ac:dyDescent="0.2">
      <c r="A40" s="67"/>
      <c r="B40" s="71" t="s">
        <v>59</v>
      </c>
      <c r="C40" s="82">
        <f>C6-C7+C8+C9-C10</f>
        <v>308864</v>
      </c>
      <c r="D40" s="69"/>
      <c r="E40" s="83">
        <f>E6-E7+E8+E9-E10</f>
        <v>1013422</v>
      </c>
      <c r="F40" s="69"/>
      <c r="G40" s="82">
        <f>G6-G7+G8+G9-G10</f>
        <v>310502</v>
      </c>
      <c r="H40" s="69"/>
      <c r="I40" s="83">
        <f t="shared" ref="I40:Q40" si="1">I6-I7+I8+I9-I10</f>
        <v>959721</v>
      </c>
      <c r="J40" s="69"/>
      <c r="K40" s="82">
        <f t="shared" si="1"/>
        <v>281416</v>
      </c>
      <c r="L40" s="69"/>
      <c r="M40" s="83">
        <f t="shared" si="1"/>
        <v>933411</v>
      </c>
      <c r="N40" s="69"/>
      <c r="O40" s="82">
        <f t="shared" si="1"/>
        <v>308405</v>
      </c>
      <c r="P40" s="69"/>
      <c r="Q40" s="83">
        <f t="shared" si="1"/>
        <v>952101</v>
      </c>
      <c r="R40" s="69"/>
      <c r="S40" s="69"/>
    </row>
    <row r="41" spans="1:19" x14ac:dyDescent="0.2">
      <c r="A41" s="67"/>
      <c r="B41" s="71" t="s">
        <v>237</v>
      </c>
      <c r="C41" s="82">
        <f>SUM(C15:C30)+C11</f>
        <v>5253694</v>
      </c>
      <c r="D41" s="69"/>
      <c r="E41" s="83">
        <f>SUM(E15:E30)+E11</f>
        <v>561</v>
      </c>
      <c r="F41" s="69"/>
      <c r="G41" s="82">
        <f>SUM(G15:G30)+G11</f>
        <v>7980580</v>
      </c>
      <c r="H41" s="69"/>
      <c r="I41" s="83">
        <f t="shared" ref="I41:Q41" si="2">SUM(I15:I30)+I11</f>
        <v>31091410</v>
      </c>
      <c r="J41" s="69"/>
      <c r="K41" s="82">
        <f t="shared" si="2"/>
        <v>4042030</v>
      </c>
      <c r="L41" s="69"/>
      <c r="M41" s="83">
        <f t="shared" si="2"/>
        <v>246573</v>
      </c>
      <c r="N41" s="69"/>
      <c r="O41" s="82">
        <f t="shared" si="2"/>
        <v>5267100</v>
      </c>
      <c r="P41" s="69"/>
      <c r="Q41" s="83">
        <f t="shared" si="2"/>
        <v>111766</v>
      </c>
      <c r="R41" s="69"/>
      <c r="S41" s="69"/>
    </row>
    <row r="42" spans="1:19" x14ac:dyDescent="0.2">
      <c r="A42" s="67"/>
      <c r="B42" s="71" t="s">
        <v>450</v>
      </c>
      <c r="C42" s="82">
        <f>SUM(C31:C34)</f>
        <v>5130</v>
      </c>
      <c r="D42" s="69"/>
      <c r="E42" s="83">
        <f>SUM(E31:E34)+1000</f>
        <v>28334263</v>
      </c>
      <c r="F42" s="69"/>
      <c r="G42" s="82">
        <f>SUM(G31:G34)</f>
        <v>0</v>
      </c>
      <c r="H42" s="69"/>
      <c r="I42" s="83">
        <f t="shared" ref="I42:Q42" si="3">SUM(I31:I34)</f>
        <v>29693297</v>
      </c>
      <c r="J42" s="69"/>
      <c r="K42" s="82">
        <f t="shared" si="3"/>
        <v>0</v>
      </c>
      <c r="L42" s="69"/>
      <c r="M42" s="83">
        <f t="shared" si="3"/>
        <v>24878612</v>
      </c>
      <c r="N42" s="69"/>
      <c r="O42" s="82">
        <f t="shared" si="3"/>
        <v>0</v>
      </c>
      <c r="P42" s="69"/>
      <c r="Q42" s="83">
        <f t="shared" si="3"/>
        <v>27617197</v>
      </c>
      <c r="R42" s="69"/>
      <c r="S42" s="69"/>
    </row>
    <row r="43" spans="1:19" x14ac:dyDescent="0.2">
      <c r="A43" s="67"/>
      <c r="B43" s="71" t="s">
        <v>31</v>
      </c>
      <c r="C43" s="82">
        <f>SUM(C39:C42)</f>
        <v>5567688</v>
      </c>
      <c r="D43" s="69"/>
      <c r="E43" s="83">
        <f>SUM(E39:E42)</f>
        <v>29411654</v>
      </c>
      <c r="F43" s="69"/>
      <c r="G43" s="82">
        <f>SUM(G39:G42)</f>
        <v>8291082</v>
      </c>
      <c r="H43" s="69"/>
      <c r="I43" s="83">
        <f>SUM(I39:I42)</f>
        <v>61751235</v>
      </c>
      <c r="J43" s="69"/>
      <c r="K43" s="82">
        <f>SUM(K39:K42)</f>
        <v>4479906</v>
      </c>
      <c r="L43" s="69"/>
      <c r="M43" s="83">
        <f>SUM(M39:M42)</f>
        <v>26217356</v>
      </c>
      <c r="N43" s="69"/>
      <c r="O43" s="82">
        <f>SUM(O39:O42)</f>
        <v>5575505</v>
      </c>
      <c r="P43" s="69"/>
      <c r="Q43" s="83">
        <f>SUM(Q39:Q42)</f>
        <v>28687861</v>
      </c>
      <c r="R43" s="69"/>
      <c r="S43" s="69"/>
    </row>
    <row r="44" spans="1:19" x14ac:dyDescent="0.2">
      <c r="A44" s="67"/>
      <c r="B44" s="67"/>
      <c r="C44" s="69"/>
      <c r="D44" s="69"/>
      <c r="E44" s="69"/>
      <c r="F44" s="69"/>
      <c r="G44" s="69"/>
      <c r="H44" s="69"/>
      <c r="I44" s="69"/>
      <c r="J44" s="69"/>
      <c r="K44" s="69"/>
      <c r="L44" s="69"/>
      <c r="M44" s="69"/>
      <c r="N44" s="69"/>
      <c r="O44" s="69"/>
      <c r="P44" s="69"/>
      <c r="Q44" s="69"/>
      <c r="R44" s="69"/>
      <c r="S44" s="69"/>
    </row>
    <row r="45" spans="1:19" ht="13.5" thickBot="1" x14ac:dyDescent="0.25">
      <c r="A45" s="67"/>
      <c r="B45" s="71" t="s">
        <v>395</v>
      </c>
      <c r="C45" s="85">
        <f>C43-C36</f>
        <v>0</v>
      </c>
      <c r="D45" s="68">
        <f>D43-D36</f>
        <v>0</v>
      </c>
      <c r="E45" s="84">
        <f>E43-E36</f>
        <v>0</v>
      </c>
      <c r="F45" s="68"/>
      <c r="G45" s="85">
        <f>G43-G36</f>
        <v>0</v>
      </c>
      <c r="H45" s="68"/>
      <c r="I45" s="84">
        <f>I43-I36</f>
        <v>0</v>
      </c>
      <c r="J45" s="68"/>
      <c r="K45" s="85">
        <f t="shared" ref="K45:Q45" si="4">K43-K36</f>
        <v>0</v>
      </c>
      <c r="L45" s="68"/>
      <c r="M45" s="84">
        <f t="shared" si="4"/>
        <v>0</v>
      </c>
      <c r="N45" s="68"/>
      <c r="O45" s="85">
        <f t="shared" si="4"/>
        <v>0</v>
      </c>
      <c r="P45" s="68"/>
      <c r="Q45" s="84">
        <f t="shared" si="4"/>
        <v>0</v>
      </c>
      <c r="R45" s="69"/>
      <c r="S45" s="69"/>
    </row>
    <row r="46" spans="1:19" ht="13.5" thickTop="1" x14ac:dyDescent="0.2"/>
  </sheetData>
  <phoneticPr fontId="0" type="noConversion"/>
  <pageMargins left="0.75" right="0.75" top="1" bottom="1" header="0.5" footer="0.5"/>
  <pageSetup paperSize="9" scale="6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G27"/>
  <sheetViews>
    <sheetView showGridLines="0" zoomScaleNormal="100" workbookViewId="0"/>
  </sheetViews>
  <sheetFormatPr defaultColWidth="9.140625" defaultRowHeight="11.25" x14ac:dyDescent="0.2"/>
  <cols>
    <col min="1" max="1" width="37.7109375" style="182" customWidth="1"/>
    <col min="2" max="3" width="10.7109375" style="23" customWidth="1"/>
    <col min="4" max="4" width="2.7109375" style="4" customWidth="1"/>
    <col min="5" max="6" width="10.7109375" style="4" customWidth="1"/>
    <col min="7" max="16384" width="9.140625" style="4"/>
  </cols>
  <sheetData>
    <row r="1" spans="1:7" s="23" customFormat="1" ht="12.75" x14ac:dyDescent="0.2">
      <c r="A1" s="487" t="s">
        <v>542</v>
      </c>
      <c r="B1" s="53"/>
      <c r="C1" s="53"/>
      <c r="D1" s="53"/>
      <c r="E1" s="53"/>
      <c r="F1" s="53"/>
      <c r="G1" s="90"/>
    </row>
    <row r="2" spans="1:7" s="23" customFormat="1" ht="12.75" x14ac:dyDescent="0.2">
      <c r="A2" s="487"/>
      <c r="B2" s="53"/>
      <c r="C2" s="53"/>
      <c r="D2" s="53"/>
      <c r="E2" s="53"/>
      <c r="F2" s="53"/>
      <c r="G2" s="90"/>
    </row>
    <row r="3" spans="1:7" ht="15.75" x14ac:dyDescent="0.25">
      <c r="A3" s="696" t="s">
        <v>725</v>
      </c>
      <c r="B3" s="696"/>
      <c r="C3" s="696"/>
      <c r="D3" s="696"/>
      <c r="E3" s="696"/>
      <c r="F3" s="696"/>
      <c r="G3" s="175"/>
    </row>
    <row r="4" spans="1:7" s="483" customFormat="1" ht="14.25" x14ac:dyDescent="0.2">
      <c r="A4" s="697" t="s">
        <v>52</v>
      </c>
      <c r="B4" s="697"/>
      <c r="C4" s="697"/>
      <c r="D4" s="697"/>
      <c r="E4" s="697"/>
      <c r="F4" s="697"/>
      <c r="G4" s="486"/>
    </row>
    <row r="5" spans="1:7" ht="4.5" customHeight="1" x14ac:dyDescent="0.2">
      <c r="A5" s="102"/>
      <c r="B5" s="103"/>
      <c r="C5" s="103"/>
      <c r="D5" s="104"/>
      <c r="E5" s="104"/>
      <c r="F5" s="104"/>
    </row>
    <row r="6" spans="1:7" x14ac:dyDescent="0.2">
      <c r="A6" s="141"/>
      <c r="B6" s="708" t="s">
        <v>737</v>
      </c>
      <c r="C6" s="708"/>
      <c r="D6" s="166"/>
      <c r="E6" s="708" t="s">
        <v>506</v>
      </c>
      <c r="F6" s="708"/>
      <c r="G6" s="37"/>
    </row>
    <row r="7" spans="1:7" ht="22.5" x14ac:dyDescent="0.2">
      <c r="A7" s="735"/>
      <c r="B7" s="126" t="s">
        <v>499</v>
      </c>
      <c r="C7" s="180" t="s">
        <v>501</v>
      </c>
      <c r="D7" s="701"/>
      <c r="E7" s="133" t="s">
        <v>499</v>
      </c>
      <c r="F7" s="134" t="s">
        <v>210</v>
      </c>
      <c r="G7" s="38"/>
    </row>
    <row r="8" spans="1:7" x14ac:dyDescent="0.2">
      <c r="A8" s="735"/>
      <c r="B8" s="179" t="s">
        <v>0</v>
      </c>
      <c r="C8" s="180" t="s">
        <v>0</v>
      </c>
      <c r="D8" s="701"/>
      <c r="E8" s="178" t="s">
        <v>0</v>
      </c>
      <c r="F8" s="178" t="s">
        <v>0</v>
      </c>
      <c r="G8" s="2"/>
    </row>
    <row r="9" spans="1:7" ht="3" customHeight="1" x14ac:dyDescent="0.2">
      <c r="A9" s="183"/>
      <c r="B9" s="26"/>
      <c r="C9" s="14"/>
      <c r="D9" s="177"/>
      <c r="E9" s="177"/>
      <c r="F9" s="177"/>
      <c r="G9" s="177"/>
    </row>
    <row r="10" spans="1:7" x14ac:dyDescent="0.2">
      <c r="A10" s="183" t="s">
        <v>53</v>
      </c>
      <c r="B10" s="96">
        <v>3647.471</v>
      </c>
      <c r="C10" s="137">
        <v>3262.08</v>
      </c>
      <c r="D10" s="137"/>
      <c r="E10" s="137">
        <v>3771.2849999999999</v>
      </c>
      <c r="F10" s="137">
        <v>3476.8780000000002</v>
      </c>
      <c r="G10" s="19"/>
    </row>
    <row r="11" spans="1:7" x14ac:dyDescent="0.2">
      <c r="A11" s="183" t="s">
        <v>175</v>
      </c>
      <c r="B11" s="96">
        <v>-264.65300000000002</v>
      </c>
      <c r="C11" s="137">
        <v>-264.79399999999998</v>
      </c>
      <c r="D11" s="137"/>
      <c r="E11" s="137">
        <v>-279.339</v>
      </c>
      <c r="F11" s="137">
        <v>-264.81700000000001</v>
      </c>
      <c r="G11" s="19"/>
    </row>
    <row r="12" spans="1:7" x14ac:dyDescent="0.2">
      <c r="A12" s="138" t="s">
        <v>176</v>
      </c>
      <c r="B12" s="139">
        <v>3382.8180000000002</v>
      </c>
      <c r="C12" s="140">
        <v>2997.2860000000001</v>
      </c>
      <c r="D12" s="140"/>
      <c r="E12" s="140">
        <v>3491.9459999999999</v>
      </c>
      <c r="F12" s="140">
        <v>3212.0610000000001</v>
      </c>
      <c r="G12" s="20"/>
    </row>
    <row r="13" spans="1:7" ht="4.5" customHeight="1" x14ac:dyDescent="0.2">
      <c r="A13" s="102"/>
      <c r="B13" s="106"/>
      <c r="C13" s="106"/>
      <c r="D13" s="107"/>
      <c r="E13" s="105"/>
      <c r="F13" s="105"/>
    </row>
    <row r="14" spans="1:7" ht="12.75" x14ac:dyDescent="0.2">
      <c r="A14" s="736" t="s">
        <v>228</v>
      </c>
      <c r="B14" s="736"/>
      <c r="C14" s="736"/>
      <c r="D14" s="736"/>
      <c r="E14" s="736"/>
      <c r="F14" s="736"/>
      <c r="G14" s="176"/>
    </row>
    <row r="15" spans="1:7" ht="4.5" customHeight="1" x14ac:dyDescent="0.2">
      <c r="A15" s="102"/>
      <c r="B15" s="103"/>
      <c r="C15" s="103"/>
      <c r="D15" s="104"/>
      <c r="E15" s="104"/>
      <c r="F15" s="104"/>
    </row>
    <row r="16" spans="1:7" x14ac:dyDescent="0.2">
      <c r="A16" s="141"/>
      <c r="B16" s="737" t="str">
        <f>B6</f>
        <v>2018-19</v>
      </c>
      <c r="C16" s="737"/>
      <c r="D16" s="166"/>
      <c r="E16" s="708" t="s">
        <v>506</v>
      </c>
      <c r="F16" s="708"/>
      <c r="G16" s="37"/>
    </row>
    <row r="17" spans="1:7" ht="22.5" x14ac:dyDescent="0.2">
      <c r="A17" s="735"/>
      <c r="B17" s="126" t="s">
        <v>499</v>
      </c>
      <c r="C17" s="180" t="s">
        <v>501</v>
      </c>
      <c r="D17" s="701"/>
      <c r="E17" s="133" t="s">
        <v>499</v>
      </c>
      <c r="F17" s="134" t="s">
        <v>210</v>
      </c>
      <c r="G17" s="38"/>
    </row>
    <row r="18" spans="1:7" x14ac:dyDescent="0.2">
      <c r="A18" s="735"/>
      <c r="B18" s="179" t="s">
        <v>0</v>
      </c>
      <c r="C18" s="180" t="s">
        <v>0</v>
      </c>
      <c r="D18" s="701"/>
      <c r="E18" s="178" t="s">
        <v>0</v>
      </c>
      <c r="F18" s="177" t="s">
        <v>0</v>
      </c>
      <c r="G18" s="2"/>
    </row>
    <row r="19" spans="1:7" ht="3" customHeight="1" x14ac:dyDescent="0.2">
      <c r="A19" s="183"/>
      <c r="B19" s="91"/>
      <c r="C19" s="21"/>
      <c r="D19" s="177"/>
      <c r="E19" s="177"/>
      <c r="F19" s="177"/>
      <c r="G19" s="177"/>
    </row>
    <row r="20" spans="1:7" x14ac:dyDescent="0.2">
      <c r="A20" s="183" t="s">
        <v>53</v>
      </c>
      <c r="B20" s="96">
        <v>5508.1379999999999</v>
      </c>
      <c r="C20" s="137">
        <v>5367.9809999999998</v>
      </c>
      <c r="D20" s="137"/>
      <c r="E20" s="137">
        <v>5050.6949999999997</v>
      </c>
      <c r="F20" s="137">
        <v>5327.93</v>
      </c>
      <c r="G20" s="19"/>
    </row>
    <row r="21" spans="1:7" x14ac:dyDescent="0.2">
      <c r="A21" s="183" t="s">
        <v>175</v>
      </c>
      <c r="B21" s="96">
        <v>-358.34500000000003</v>
      </c>
      <c r="C21" s="137">
        <v>-383.72500000000002</v>
      </c>
      <c r="D21" s="137"/>
      <c r="E21" s="137">
        <v>-358.60199999999998</v>
      </c>
      <c r="F21" s="137">
        <v>-351.53</v>
      </c>
      <c r="G21" s="19"/>
    </row>
    <row r="22" spans="1:7" x14ac:dyDescent="0.2">
      <c r="A22" s="142" t="s">
        <v>31</v>
      </c>
      <c r="B22" s="95">
        <v>5149.7929999999997</v>
      </c>
      <c r="C22" s="93">
        <v>4984.2559999999994</v>
      </c>
      <c r="D22" s="93"/>
      <c r="E22" s="93">
        <v>4692.0929999999998</v>
      </c>
      <c r="F22" s="93">
        <v>4976.4000000000005</v>
      </c>
      <c r="G22" s="20"/>
    </row>
    <row r="24" spans="1:7" x14ac:dyDescent="0.2">
      <c r="D24" s="30"/>
    </row>
    <row r="25" spans="1:7" x14ac:dyDescent="0.2">
      <c r="B25" s="182"/>
      <c r="C25" s="182"/>
      <c r="D25" s="182"/>
      <c r="E25" s="182"/>
      <c r="F25" s="182"/>
    </row>
    <row r="26" spans="1:7" x14ac:dyDescent="0.2">
      <c r="D26" s="30"/>
    </row>
    <row r="27" spans="1:7" x14ac:dyDescent="0.2">
      <c r="D27" s="30"/>
    </row>
  </sheetData>
  <mergeCells count="11">
    <mergeCell ref="A3:F3"/>
    <mergeCell ref="B16:C16"/>
    <mergeCell ref="E16:F16"/>
    <mergeCell ref="A17:A18"/>
    <mergeCell ref="D17:D18"/>
    <mergeCell ref="A4:F4"/>
    <mergeCell ref="B6:C6"/>
    <mergeCell ref="E6:F6"/>
    <mergeCell ref="A7:A8"/>
    <mergeCell ref="D7:D8"/>
    <mergeCell ref="A14:F14"/>
  </mergeCells>
  <pageMargins left="0.75" right="0.75" top="1" bottom="1" header="0.5" footer="0.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G35"/>
  <sheetViews>
    <sheetView showGridLines="0" zoomScaleNormal="100" workbookViewId="0"/>
  </sheetViews>
  <sheetFormatPr defaultColWidth="9.140625" defaultRowHeight="11.25" x14ac:dyDescent="0.2"/>
  <cols>
    <col min="1" max="1" width="37.7109375" style="182" customWidth="1"/>
    <col min="2" max="3" width="10.7109375" style="23" customWidth="1"/>
    <col min="4" max="4" width="2.7109375" style="4" customWidth="1"/>
    <col min="5" max="6" width="10.7109375" style="4" customWidth="1"/>
    <col min="7" max="16384" width="9.140625" style="4"/>
  </cols>
  <sheetData>
    <row r="1" spans="1:7" ht="12.75" x14ac:dyDescent="0.2">
      <c r="A1" s="102" t="s">
        <v>543</v>
      </c>
    </row>
    <row r="2" spans="1:7" ht="12.75" x14ac:dyDescent="0.2">
      <c r="A2" s="102"/>
    </row>
    <row r="3" spans="1:7" ht="15.75" x14ac:dyDescent="0.25">
      <c r="A3" s="696" t="s">
        <v>726</v>
      </c>
      <c r="B3" s="696"/>
      <c r="C3" s="696"/>
      <c r="D3" s="696"/>
      <c r="E3" s="696"/>
      <c r="F3" s="696"/>
      <c r="G3" s="175"/>
    </row>
    <row r="4" spans="1:7" ht="14.25" x14ac:dyDescent="0.2">
      <c r="A4" s="697" t="s">
        <v>52</v>
      </c>
      <c r="B4" s="697"/>
      <c r="C4" s="697"/>
      <c r="D4" s="697"/>
      <c r="E4" s="697"/>
      <c r="F4" s="697"/>
      <c r="G4" s="176"/>
    </row>
    <row r="5" spans="1:7" ht="4.5" customHeight="1" x14ac:dyDescent="0.2">
      <c r="A5" s="102"/>
      <c r="B5" s="103"/>
      <c r="C5" s="103"/>
      <c r="D5" s="104"/>
      <c r="E5" s="104"/>
      <c r="F5" s="104"/>
    </row>
    <row r="6" spans="1:7" x14ac:dyDescent="0.2">
      <c r="A6" s="141"/>
      <c r="B6" s="708" t="s">
        <v>737</v>
      </c>
      <c r="C6" s="708"/>
      <c r="D6" s="166"/>
      <c r="E6" s="708" t="s">
        <v>506</v>
      </c>
      <c r="F6" s="708"/>
      <c r="G6" s="37"/>
    </row>
    <row r="7" spans="1:7" ht="22.5" x14ac:dyDescent="0.2">
      <c r="A7" s="735"/>
      <c r="B7" s="126" t="s">
        <v>499</v>
      </c>
      <c r="C7" s="180" t="s">
        <v>501</v>
      </c>
      <c r="D7" s="701"/>
      <c r="E7" s="133" t="s">
        <v>499</v>
      </c>
      <c r="F7" s="134" t="s">
        <v>210</v>
      </c>
      <c r="G7" s="38"/>
    </row>
    <row r="8" spans="1:7" x14ac:dyDescent="0.2">
      <c r="A8" s="735"/>
      <c r="B8" s="179" t="s">
        <v>0</v>
      </c>
      <c r="C8" s="180" t="s">
        <v>0</v>
      </c>
      <c r="D8" s="701"/>
      <c r="E8" s="178" t="s">
        <v>0</v>
      </c>
      <c r="F8" s="178" t="s">
        <v>0</v>
      </c>
      <c r="G8" s="2"/>
    </row>
    <row r="9" spans="1:7" ht="3" customHeight="1" x14ac:dyDescent="0.2">
      <c r="A9" s="183"/>
      <c r="B9" s="91"/>
      <c r="C9" s="21"/>
      <c r="D9" s="177"/>
      <c r="E9" s="177"/>
      <c r="F9" s="177"/>
      <c r="G9" s="177"/>
    </row>
    <row r="10" spans="1:7" x14ac:dyDescent="0.2">
      <c r="A10" s="183" t="s">
        <v>58</v>
      </c>
      <c r="B10" s="96">
        <v>0</v>
      </c>
      <c r="C10" s="137">
        <v>0</v>
      </c>
      <c r="D10" s="137"/>
      <c r="E10" s="137">
        <v>0</v>
      </c>
      <c r="F10" s="137">
        <v>0</v>
      </c>
      <c r="G10" s="31"/>
    </row>
    <row r="11" spans="1:7" x14ac:dyDescent="0.2">
      <c r="A11" s="183" t="s">
        <v>59</v>
      </c>
      <c r="B11" s="96">
        <v>1206.652</v>
      </c>
      <c r="C11" s="137">
        <v>1166.9069999999999</v>
      </c>
      <c r="D11" s="137"/>
      <c r="E11" s="137">
        <v>800.19299999999998</v>
      </c>
      <c r="F11" s="137">
        <v>1184.3510000000001</v>
      </c>
      <c r="G11" s="31"/>
    </row>
    <row r="12" spans="1:7" x14ac:dyDescent="0.2">
      <c r="A12" s="183" t="s">
        <v>16</v>
      </c>
      <c r="B12" s="96">
        <v>26928.905999999999</v>
      </c>
      <c r="C12" s="137">
        <v>28024.741000000002</v>
      </c>
      <c r="D12" s="137"/>
      <c r="E12" s="137">
        <v>26544.710999999999</v>
      </c>
      <c r="F12" s="137">
        <v>26924.187000000002</v>
      </c>
      <c r="G12" s="31"/>
    </row>
    <row r="13" spans="1:7" x14ac:dyDescent="0.2">
      <c r="A13" s="138" t="s">
        <v>31</v>
      </c>
      <c r="B13" s="139">
        <v>28135.558000000001</v>
      </c>
      <c r="C13" s="140">
        <v>29191.648000000001</v>
      </c>
      <c r="D13" s="140"/>
      <c r="E13" s="140">
        <v>27344.903999999999</v>
      </c>
      <c r="F13" s="140">
        <v>28108.538</v>
      </c>
      <c r="G13" s="20"/>
    </row>
    <row r="14" spans="1:7" ht="4.5" customHeight="1" x14ac:dyDescent="0.2">
      <c r="A14" s="108"/>
      <c r="B14" s="109"/>
      <c r="C14" s="109"/>
      <c r="D14" s="110"/>
      <c r="E14" s="110"/>
      <c r="F14" s="110"/>
    </row>
    <row r="15" spans="1:7" ht="12.75" x14ac:dyDescent="0.2">
      <c r="A15" s="738" t="s">
        <v>228</v>
      </c>
      <c r="B15" s="738"/>
      <c r="C15" s="738"/>
      <c r="D15" s="738"/>
      <c r="E15" s="738"/>
      <c r="F15" s="738"/>
      <c r="G15" s="176"/>
    </row>
    <row r="16" spans="1:7" ht="4.5" customHeight="1" x14ac:dyDescent="0.2">
      <c r="A16" s="102"/>
      <c r="B16" s="739"/>
      <c r="C16" s="739"/>
      <c r="D16" s="104"/>
      <c r="E16" s="104"/>
      <c r="F16" s="104"/>
    </row>
    <row r="17" spans="1:7" x14ac:dyDescent="0.2">
      <c r="A17" s="141"/>
      <c r="B17" s="708" t="s">
        <v>737</v>
      </c>
      <c r="C17" s="708"/>
      <c r="D17" s="166"/>
      <c r="E17" s="708" t="s">
        <v>506</v>
      </c>
      <c r="F17" s="708"/>
      <c r="G17" s="37"/>
    </row>
    <row r="18" spans="1:7" ht="22.5" x14ac:dyDescent="0.2">
      <c r="A18" s="735"/>
      <c r="B18" s="126" t="s">
        <v>499</v>
      </c>
      <c r="C18" s="180" t="s">
        <v>501</v>
      </c>
      <c r="D18" s="701"/>
      <c r="E18" s="133" t="s">
        <v>499</v>
      </c>
      <c r="F18" s="134" t="s">
        <v>210</v>
      </c>
      <c r="G18" s="38"/>
    </row>
    <row r="19" spans="1:7" x14ac:dyDescent="0.2">
      <c r="A19" s="735"/>
      <c r="B19" s="179" t="s">
        <v>0</v>
      </c>
      <c r="C19" s="180" t="s">
        <v>0</v>
      </c>
      <c r="D19" s="701"/>
      <c r="E19" s="178" t="s">
        <v>0</v>
      </c>
      <c r="F19" s="178" t="s">
        <v>0</v>
      </c>
      <c r="G19" s="2"/>
    </row>
    <row r="20" spans="1:7" ht="3" customHeight="1" x14ac:dyDescent="0.2">
      <c r="A20" s="183"/>
      <c r="B20" s="91"/>
      <c r="C20" s="21"/>
      <c r="D20" s="177"/>
      <c r="E20" s="177"/>
      <c r="F20" s="177"/>
      <c r="G20" s="177"/>
    </row>
    <row r="21" spans="1:7" x14ac:dyDescent="0.2">
      <c r="A21" s="183" t="s">
        <v>58</v>
      </c>
      <c r="B21" s="96">
        <v>2.952</v>
      </c>
      <c r="C21" s="137">
        <v>1</v>
      </c>
      <c r="D21" s="137"/>
      <c r="E21" s="137">
        <v>5.9130000000000003</v>
      </c>
      <c r="F21" s="137">
        <v>0</v>
      </c>
      <c r="G21" s="29"/>
    </row>
    <row r="22" spans="1:7" x14ac:dyDescent="0.2">
      <c r="A22" s="183" t="s">
        <v>59</v>
      </c>
      <c r="B22" s="96">
        <v>1973.479</v>
      </c>
      <c r="C22" s="137">
        <v>1914.057</v>
      </c>
      <c r="D22" s="137"/>
      <c r="E22" s="137">
        <v>1597.944</v>
      </c>
      <c r="F22" s="137">
        <v>1971.087</v>
      </c>
      <c r="G22" s="29"/>
    </row>
    <row r="23" spans="1:7" x14ac:dyDescent="0.2">
      <c r="A23" s="183" t="s">
        <v>16</v>
      </c>
      <c r="B23" s="96">
        <v>54269.650999999998</v>
      </c>
      <c r="C23" s="137">
        <v>56808.932000000001</v>
      </c>
      <c r="D23" s="137"/>
      <c r="E23" s="137">
        <v>53244.857000000004</v>
      </c>
      <c r="F23" s="137">
        <v>55408.243000000002</v>
      </c>
      <c r="G23" s="32"/>
    </row>
    <row r="24" spans="1:7" x14ac:dyDescent="0.2">
      <c r="A24" s="142" t="s">
        <v>31</v>
      </c>
      <c r="B24" s="95">
        <v>56246.082000000002</v>
      </c>
      <c r="C24" s="93">
        <v>58723.489000000001</v>
      </c>
      <c r="D24" s="93"/>
      <c r="E24" s="93">
        <v>54848.714</v>
      </c>
      <c r="F24" s="93">
        <v>57379.33</v>
      </c>
      <c r="G24" s="20"/>
    </row>
    <row r="25" spans="1:7" x14ac:dyDescent="0.2">
      <c r="D25" s="30"/>
    </row>
    <row r="26" spans="1:7" x14ac:dyDescent="0.2">
      <c r="D26" s="30"/>
    </row>
    <row r="27" spans="1:7" x14ac:dyDescent="0.2">
      <c r="D27" s="30"/>
    </row>
    <row r="28" spans="1:7" x14ac:dyDescent="0.2">
      <c r="D28" s="30"/>
    </row>
    <row r="29" spans="1:7" x14ac:dyDescent="0.2">
      <c r="D29" s="30"/>
    </row>
    <row r="30" spans="1:7" x14ac:dyDescent="0.2">
      <c r="D30" s="30"/>
    </row>
    <row r="31" spans="1:7" x14ac:dyDescent="0.2">
      <c r="D31" s="30"/>
    </row>
    <row r="32" spans="1:7" x14ac:dyDescent="0.2">
      <c r="D32" s="30"/>
    </row>
    <row r="33" spans="2:6" x14ac:dyDescent="0.2">
      <c r="B33" s="182"/>
      <c r="C33" s="182"/>
      <c r="D33" s="182"/>
      <c r="E33" s="182"/>
      <c r="F33" s="182"/>
    </row>
    <row r="34" spans="2:6" x14ac:dyDescent="0.2">
      <c r="D34" s="30"/>
    </row>
    <row r="35" spans="2:6" x14ac:dyDescent="0.2">
      <c r="D35" s="30"/>
    </row>
  </sheetData>
  <mergeCells count="12">
    <mergeCell ref="A3:F3"/>
    <mergeCell ref="A4:F4"/>
    <mergeCell ref="B17:C17"/>
    <mergeCell ref="E17:F17"/>
    <mergeCell ref="A18:A19"/>
    <mergeCell ref="D18:D19"/>
    <mergeCell ref="B6:C6"/>
    <mergeCell ref="E6:F6"/>
    <mergeCell ref="A7:A8"/>
    <mergeCell ref="D7:D8"/>
    <mergeCell ref="A15:F15"/>
    <mergeCell ref="B16:C16"/>
  </mergeCell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L37"/>
  <sheetViews>
    <sheetView showGridLines="0" zoomScaleNormal="100" workbookViewId="0"/>
  </sheetViews>
  <sheetFormatPr defaultRowHeight="12.75" x14ac:dyDescent="0.2"/>
  <cols>
    <col min="2" max="2" width="12.85546875" customWidth="1"/>
    <col min="3" max="3" width="11.140625" customWidth="1"/>
    <col min="4" max="4" width="12.85546875" customWidth="1"/>
    <col min="8" max="8" width="28" bestFit="1" customWidth="1"/>
  </cols>
  <sheetData>
    <row r="1" spans="1:12" x14ac:dyDescent="0.2">
      <c r="A1" s="104" t="s">
        <v>577</v>
      </c>
      <c r="B1" s="301"/>
      <c r="C1" s="301"/>
      <c r="D1" s="301"/>
      <c r="E1" s="301"/>
      <c r="F1" s="301"/>
      <c r="G1" s="301"/>
      <c r="H1" s="301"/>
      <c r="I1" s="301"/>
      <c r="J1" s="301"/>
      <c r="K1" s="301"/>
      <c r="L1" s="301"/>
    </row>
    <row r="2" spans="1:12" ht="15" x14ac:dyDescent="0.2">
      <c r="A2" s="301"/>
      <c r="B2" s="709"/>
      <c r="C2" s="709"/>
      <c r="D2" s="709"/>
      <c r="E2" s="709"/>
      <c r="F2" s="709"/>
      <c r="G2" s="301"/>
      <c r="H2" s="301"/>
      <c r="I2" s="301"/>
      <c r="J2" s="301"/>
      <c r="K2" s="301"/>
      <c r="L2" s="301"/>
    </row>
    <row r="3" spans="1:12" ht="15.75" x14ac:dyDescent="0.2">
      <c r="A3" s="301"/>
      <c r="B3" s="711" t="s">
        <v>569</v>
      </c>
      <c r="C3" s="711"/>
      <c r="D3" s="711"/>
      <c r="E3" s="711"/>
      <c r="F3" s="711"/>
      <c r="G3" s="711"/>
      <c r="H3" s="711"/>
      <c r="I3" s="711"/>
      <c r="J3" s="711"/>
      <c r="K3" s="481"/>
      <c r="L3" s="481"/>
    </row>
    <row r="4" spans="1:12" ht="5.25" customHeight="1" x14ac:dyDescent="0.2">
      <c r="A4" s="301"/>
      <c r="B4" s="710"/>
      <c r="C4" s="710"/>
      <c r="D4" s="710"/>
      <c r="E4" s="710"/>
      <c r="F4" s="710"/>
      <c r="G4" s="710"/>
      <c r="H4" s="710"/>
      <c r="I4" s="710"/>
      <c r="J4" s="710"/>
      <c r="K4" s="710"/>
      <c r="L4" s="710"/>
    </row>
    <row r="5" spans="1:12" s="483" customFormat="1" ht="14.25" x14ac:dyDescent="0.2">
      <c r="A5" s="697" t="s">
        <v>718</v>
      </c>
      <c r="B5" s="697"/>
      <c r="C5" s="697"/>
      <c r="D5" s="697"/>
      <c r="E5" s="697"/>
      <c r="H5" s="697" t="s">
        <v>719</v>
      </c>
      <c r="I5" s="697"/>
      <c r="J5" s="697"/>
      <c r="K5" s="484"/>
      <c r="L5" s="484"/>
    </row>
    <row r="23" spans="1:10" x14ac:dyDescent="0.2">
      <c r="B23" s="304" t="s">
        <v>570</v>
      </c>
      <c r="C23" s="4"/>
      <c r="D23" s="4"/>
      <c r="H23" s="304" t="s">
        <v>570</v>
      </c>
      <c r="I23" s="305"/>
      <c r="J23" s="306" t="s">
        <v>574</v>
      </c>
    </row>
    <row r="24" spans="1:10" x14ac:dyDescent="0.2">
      <c r="A24" s="4"/>
      <c r="B24" s="307" t="s">
        <v>571</v>
      </c>
      <c r="C24" s="308" t="s">
        <v>572</v>
      </c>
      <c r="D24" s="306" t="s">
        <v>573</v>
      </c>
      <c r="E24" s="4"/>
      <c r="F24" s="4"/>
      <c r="G24" s="4"/>
      <c r="H24" s="309" t="s">
        <v>575</v>
      </c>
      <c r="I24" s="4"/>
      <c r="J24" s="303">
        <v>338.86900000000014</v>
      </c>
    </row>
    <row r="25" spans="1:10" x14ac:dyDescent="0.2">
      <c r="A25" s="4"/>
      <c r="B25" s="181"/>
      <c r="C25" s="310"/>
      <c r="D25" s="313">
        <v>4</v>
      </c>
      <c r="E25" s="4"/>
      <c r="F25" s="4"/>
      <c r="G25" s="4"/>
      <c r="H25" s="309" t="s">
        <v>717</v>
      </c>
      <c r="I25" s="4"/>
      <c r="J25" s="303">
        <v>169.18400000000111</v>
      </c>
    </row>
    <row r="26" spans="1:10" x14ac:dyDescent="0.2">
      <c r="A26" s="4"/>
      <c r="B26" s="311">
        <v>2008</v>
      </c>
      <c r="C26" s="312">
        <v>5.6013527795392095</v>
      </c>
      <c r="E26" s="4"/>
      <c r="F26" s="4"/>
      <c r="G26" s="4"/>
      <c r="H26" s="309" t="s">
        <v>556</v>
      </c>
      <c r="I26" s="4"/>
      <c r="J26" s="303">
        <v>513.69200000000001</v>
      </c>
    </row>
    <row r="27" spans="1:10" x14ac:dyDescent="0.2">
      <c r="A27" s="4"/>
      <c r="B27" s="311">
        <v>2009</v>
      </c>
      <c r="C27" s="312">
        <v>1.5612489991993594</v>
      </c>
      <c r="D27" s="4"/>
      <c r="E27" s="4"/>
      <c r="F27" s="4"/>
      <c r="G27" s="4"/>
      <c r="H27" s="309" t="s">
        <v>28</v>
      </c>
      <c r="I27" s="4"/>
      <c r="J27" s="303">
        <v>-430.36999999999995</v>
      </c>
    </row>
    <row r="28" spans="1:10" x14ac:dyDescent="0.2">
      <c r="A28" s="4"/>
      <c r="B28" s="311">
        <v>2010</v>
      </c>
      <c r="C28" s="312">
        <v>20.949940875049272</v>
      </c>
      <c r="D28" s="4"/>
      <c r="E28" s="4"/>
      <c r="F28" s="4"/>
      <c r="G28" s="4"/>
      <c r="H28" s="309" t="s">
        <v>753</v>
      </c>
      <c r="I28" s="4"/>
      <c r="J28" s="303">
        <v>435.4940000000006</v>
      </c>
    </row>
    <row r="29" spans="1:10" x14ac:dyDescent="0.2">
      <c r="A29" s="4"/>
      <c r="B29" s="311">
        <v>2011</v>
      </c>
      <c r="C29" s="312">
        <v>4.089946227798599</v>
      </c>
      <c r="D29" s="4"/>
      <c r="E29" s="4"/>
      <c r="F29" s="4"/>
      <c r="G29" s="4"/>
      <c r="H29" s="309" t="s">
        <v>576</v>
      </c>
      <c r="I29" s="4"/>
      <c r="J29" s="303">
        <v>93.473000000000184</v>
      </c>
    </row>
    <row r="30" spans="1:10" x14ac:dyDescent="0.2">
      <c r="A30" s="4"/>
      <c r="B30" s="311">
        <v>2012</v>
      </c>
      <c r="C30" s="312">
        <v>-1.0331872260488417</v>
      </c>
      <c r="D30" s="4"/>
      <c r="E30" s="4"/>
      <c r="F30" s="4"/>
      <c r="G30" s="4"/>
      <c r="H30" s="4" t="s">
        <v>127</v>
      </c>
      <c r="I30" s="4"/>
      <c r="J30" s="303">
        <v>9.194999999999709</v>
      </c>
    </row>
    <row r="31" spans="1:10" x14ac:dyDescent="0.2">
      <c r="A31" s="4"/>
      <c r="B31" s="311">
        <v>2013</v>
      </c>
      <c r="C31" s="312">
        <v>13.025941157861437</v>
      </c>
      <c r="D31" s="4"/>
      <c r="E31" s="4"/>
      <c r="F31" s="4"/>
      <c r="G31" s="4"/>
      <c r="H31" s="4" t="s">
        <v>31</v>
      </c>
      <c r="I31" s="4"/>
      <c r="J31" s="303">
        <v>1129</v>
      </c>
    </row>
    <row r="32" spans="1:10" x14ac:dyDescent="0.2">
      <c r="A32" s="4"/>
      <c r="B32" s="311">
        <v>2014</v>
      </c>
      <c r="C32" s="312">
        <v>-3.2398012735287947</v>
      </c>
      <c r="D32" s="4"/>
      <c r="E32" s="4"/>
      <c r="F32" s="4"/>
      <c r="G32" s="4"/>
      <c r="H32" s="4"/>
      <c r="I32" s="4"/>
      <c r="J32" s="4"/>
    </row>
    <row r="33" spans="1:10" x14ac:dyDescent="0.2">
      <c r="A33" s="4"/>
      <c r="B33" s="311">
        <v>2015</v>
      </c>
      <c r="C33" s="312">
        <v>-5.6190338443737344</v>
      </c>
      <c r="D33" s="4"/>
      <c r="E33" s="4"/>
      <c r="F33" s="4"/>
      <c r="G33" s="4"/>
      <c r="H33" s="4"/>
      <c r="I33" s="4"/>
      <c r="J33" s="4"/>
    </row>
    <row r="34" spans="1:10" x14ac:dyDescent="0.2">
      <c r="A34" s="4"/>
      <c r="B34" s="311">
        <v>2016</v>
      </c>
      <c r="C34" s="312">
        <v>1.0267412458815417</v>
      </c>
      <c r="D34" s="4"/>
      <c r="E34" s="4"/>
      <c r="F34" s="4"/>
      <c r="G34" s="4"/>
      <c r="H34" s="4"/>
      <c r="I34" s="4"/>
      <c r="J34" s="4"/>
    </row>
    <row r="35" spans="1:10" x14ac:dyDescent="0.2">
      <c r="A35" s="4"/>
      <c r="B35" s="311">
        <v>2017</v>
      </c>
      <c r="C35" s="312">
        <v>5.9916571861964352</v>
      </c>
      <c r="D35" s="4"/>
      <c r="E35" s="4"/>
      <c r="F35" s="4"/>
      <c r="G35" s="4"/>
      <c r="H35" s="4"/>
      <c r="I35" s="4"/>
      <c r="J35" s="4"/>
    </row>
    <row r="36" spans="1:10" x14ac:dyDescent="0.2">
      <c r="A36" s="4"/>
      <c r="B36" s="311">
        <v>2018</v>
      </c>
      <c r="C36" s="312">
        <v>8.1</v>
      </c>
      <c r="D36" s="4"/>
      <c r="E36" s="4"/>
      <c r="F36" s="4"/>
      <c r="G36" s="4"/>
      <c r="H36" s="4"/>
      <c r="I36" s="4"/>
      <c r="J36" s="4"/>
    </row>
    <row r="37" spans="1:10" x14ac:dyDescent="0.2">
      <c r="A37" s="4"/>
      <c r="E37" s="4"/>
      <c r="F37" s="4"/>
      <c r="G37" s="4"/>
      <c r="H37" s="4"/>
      <c r="I37" s="4"/>
      <c r="J37" s="4"/>
    </row>
  </sheetData>
  <mergeCells count="5">
    <mergeCell ref="B2:F2"/>
    <mergeCell ref="B4:L4"/>
    <mergeCell ref="A5:E5"/>
    <mergeCell ref="H5:J5"/>
    <mergeCell ref="B3:J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pageSetUpPr fitToPage="1"/>
  </sheetPr>
  <dimension ref="A1:K116"/>
  <sheetViews>
    <sheetView showGridLines="0" zoomScaleNormal="100" workbookViewId="0"/>
  </sheetViews>
  <sheetFormatPr defaultColWidth="9.140625" defaultRowHeight="13.5" x14ac:dyDescent="0.25"/>
  <cols>
    <col min="1" max="1" width="54.140625" style="223" customWidth="1"/>
    <col min="2" max="4" width="10.7109375" style="223" customWidth="1"/>
    <col min="5" max="5" width="2.7109375" style="223" customWidth="1"/>
    <col min="6" max="7" width="10.7109375" style="223" customWidth="1"/>
    <col min="8" max="9" width="10.7109375" style="222" customWidth="1"/>
    <col min="10" max="16384" width="9.140625" style="223"/>
  </cols>
  <sheetData>
    <row r="1" spans="1:11" x14ac:dyDescent="0.25">
      <c r="A1" s="488" t="s">
        <v>566</v>
      </c>
    </row>
    <row r="2" spans="1:11" ht="15.75" x14ac:dyDescent="0.25">
      <c r="A2" s="740" t="s">
        <v>68</v>
      </c>
      <c r="B2" s="740"/>
      <c r="C2" s="740"/>
      <c r="D2" s="740"/>
      <c r="E2" s="740"/>
      <c r="F2" s="740"/>
      <c r="G2" s="740"/>
      <c r="H2" s="740"/>
      <c r="I2" s="502"/>
    </row>
    <row r="3" spans="1:11" x14ac:dyDescent="0.25">
      <c r="A3" s="741" t="s">
        <v>114</v>
      </c>
      <c r="B3" s="741"/>
      <c r="C3" s="741"/>
      <c r="D3" s="741"/>
      <c r="E3" s="741"/>
      <c r="F3" s="741"/>
      <c r="G3" s="741"/>
      <c r="H3" s="741"/>
      <c r="I3" s="623"/>
    </row>
    <row r="4" spans="1:11" ht="3" customHeight="1" x14ac:dyDescent="0.25">
      <c r="A4" s="224"/>
      <c r="B4" s="224"/>
      <c r="C4" s="224"/>
      <c r="D4" s="224"/>
      <c r="E4" s="224"/>
      <c r="F4" s="224"/>
      <c r="G4" s="224"/>
      <c r="H4" s="225"/>
      <c r="I4" s="624"/>
    </row>
    <row r="5" spans="1:11" x14ac:dyDescent="0.25">
      <c r="A5" s="226"/>
      <c r="B5" s="742" t="s">
        <v>737</v>
      </c>
      <c r="C5" s="742"/>
      <c r="D5" s="742"/>
      <c r="E5" s="52"/>
      <c r="F5" s="742" t="s">
        <v>506</v>
      </c>
      <c r="G5" s="742"/>
      <c r="H5" s="742"/>
      <c r="I5" s="625"/>
    </row>
    <row r="6" spans="1:11" ht="26.25" x14ac:dyDescent="0.25">
      <c r="A6" s="227"/>
      <c r="B6" s="228" t="s">
        <v>548</v>
      </c>
      <c r="C6" s="229" t="s">
        <v>500</v>
      </c>
      <c r="D6" s="230" t="s">
        <v>549</v>
      </c>
      <c r="E6" s="51"/>
      <c r="F6" s="228" t="s">
        <v>504</v>
      </c>
      <c r="G6" s="228" t="s">
        <v>500</v>
      </c>
      <c r="H6" s="231" t="s">
        <v>550</v>
      </c>
      <c r="I6" s="231"/>
    </row>
    <row r="7" spans="1:11" x14ac:dyDescent="0.25">
      <c r="A7" s="227"/>
      <c r="B7" s="232" t="s">
        <v>0</v>
      </c>
      <c r="C7" s="233" t="s">
        <v>0</v>
      </c>
      <c r="D7" s="232" t="s">
        <v>0</v>
      </c>
      <c r="E7" s="234"/>
      <c r="F7" s="232" t="s">
        <v>0</v>
      </c>
      <c r="G7" s="235" t="s">
        <v>0</v>
      </c>
      <c r="H7" s="232" t="s">
        <v>0</v>
      </c>
      <c r="I7" s="232"/>
    </row>
    <row r="8" spans="1:11" ht="8.4499999999999993" customHeight="1" x14ac:dyDescent="0.25">
      <c r="A8" s="227"/>
      <c r="B8" s="227"/>
      <c r="C8" s="236"/>
      <c r="D8" s="234"/>
      <c r="E8" s="234"/>
      <c r="F8" s="234"/>
      <c r="G8" s="234"/>
      <c r="H8" s="234"/>
      <c r="I8" s="234"/>
    </row>
    <row r="9" spans="1:11" ht="11.25" customHeight="1" x14ac:dyDescent="0.25">
      <c r="A9" s="237" t="s">
        <v>69</v>
      </c>
      <c r="B9" s="237"/>
      <c r="C9" s="238"/>
      <c r="D9" s="232"/>
      <c r="E9" s="235"/>
      <c r="F9" s="235"/>
      <c r="G9" s="235"/>
      <c r="H9" s="232"/>
      <c r="I9" s="232"/>
    </row>
    <row r="10" spans="1:11" ht="11.25" customHeight="1" x14ac:dyDescent="0.25">
      <c r="A10" s="239" t="s">
        <v>551</v>
      </c>
      <c r="B10" s="239"/>
      <c r="C10" s="238"/>
      <c r="D10" s="232"/>
      <c r="E10" s="235"/>
      <c r="F10" s="235"/>
      <c r="G10" s="235"/>
      <c r="H10" s="232"/>
      <c r="I10" s="232"/>
    </row>
    <row r="11" spans="1:11" ht="11.25" customHeight="1" x14ac:dyDescent="0.25">
      <c r="A11" s="240" t="s">
        <v>71</v>
      </c>
      <c r="B11" s="241">
        <v>899.755</v>
      </c>
      <c r="C11" s="242">
        <v>1804.567</v>
      </c>
      <c r="D11" s="241">
        <v>3510.51</v>
      </c>
      <c r="E11" s="243"/>
      <c r="F11" s="241">
        <v>819.58800000000008</v>
      </c>
      <c r="G11" s="241">
        <v>1670.9590000000001</v>
      </c>
      <c r="H11" s="241">
        <v>3278.5949999999998</v>
      </c>
      <c r="I11" s="626"/>
      <c r="K11" s="627"/>
    </row>
    <row r="12" spans="1:11" ht="8.4499999999999993" customHeight="1" x14ac:dyDescent="0.25">
      <c r="A12" s="239"/>
      <c r="B12" s="244"/>
      <c r="C12" s="245"/>
      <c r="D12" s="244"/>
      <c r="E12" s="246"/>
      <c r="F12" s="244"/>
      <c r="G12" s="244"/>
      <c r="H12" s="244"/>
      <c r="I12" s="244"/>
      <c r="K12" s="627"/>
    </row>
    <row r="13" spans="1:11" ht="11.25" customHeight="1" x14ac:dyDescent="0.25">
      <c r="A13" s="239" t="s">
        <v>72</v>
      </c>
      <c r="B13" s="244"/>
      <c r="C13" s="245"/>
      <c r="D13" s="244"/>
      <c r="E13" s="246"/>
      <c r="F13" s="244"/>
      <c r="G13" s="244"/>
      <c r="H13" s="244"/>
      <c r="I13" s="244"/>
      <c r="K13" s="627"/>
    </row>
    <row r="14" spans="1:11" ht="11.25" customHeight="1" x14ac:dyDescent="0.25">
      <c r="A14" s="240" t="s">
        <v>73</v>
      </c>
      <c r="B14" s="241">
        <v>333.71500000000003</v>
      </c>
      <c r="C14" s="242">
        <v>768.83900000000006</v>
      </c>
      <c r="D14" s="241">
        <v>798.47699999999998</v>
      </c>
      <c r="E14" s="243"/>
      <c r="F14" s="241">
        <v>656.52</v>
      </c>
      <c r="G14" s="241">
        <v>734.28399999999999</v>
      </c>
      <c r="H14" s="241">
        <v>840.42899999999997</v>
      </c>
      <c r="I14" s="626"/>
      <c r="K14" s="627"/>
    </row>
    <row r="15" spans="1:11" ht="8.4499999999999993" customHeight="1" x14ac:dyDescent="0.25">
      <c r="A15" s="247"/>
      <c r="B15" s="244"/>
      <c r="C15" s="245"/>
      <c r="D15" s="244"/>
      <c r="E15" s="246"/>
      <c r="F15" s="244"/>
      <c r="G15" s="244"/>
      <c r="H15" s="244"/>
      <c r="I15" s="244"/>
      <c r="K15" s="627"/>
    </row>
    <row r="16" spans="1:11" ht="11.25" customHeight="1" x14ac:dyDescent="0.25">
      <c r="A16" s="247" t="s">
        <v>74</v>
      </c>
      <c r="B16" s="244">
        <v>309.19599999999997</v>
      </c>
      <c r="C16" s="245">
        <v>568.529</v>
      </c>
      <c r="D16" s="244">
        <v>1120.1780000000001</v>
      </c>
      <c r="E16" s="246"/>
      <c r="F16" s="244">
        <v>341.90999999999997</v>
      </c>
      <c r="G16" s="244">
        <v>644.38499999999999</v>
      </c>
      <c r="H16" s="244">
        <v>1223.1300000000001</v>
      </c>
      <c r="I16" s="254"/>
      <c r="K16" s="627"/>
    </row>
    <row r="17" spans="1:11" ht="11.25" customHeight="1" x14ac:dyDescent="0.25">
      <c r="A17" s="247" t="s">
        <v>75</v>
      </c>
      <c r="B17" s="244">
        <v>7.5819999999999999</v>
      </c>
      <c r="C17" s="245">
        <v>7.5819999999999999</v>
      </c>
      <c r="D17" s="244">
        <v>100.758</v>
      </c>
      <c r="E17" s="246"/>
      <c r="F17" s="244">
        <v>5.5420000000000016</v>
      </c>
      <c r="G17" s="244">
        <v>30.969000000000001</v>
      </c>
      <c r="H17" s="244">
        <v>233.93199999999999</v>
      </c>
      <c r="I17" s="254"/>
      <c r="K17" s="627"/>
    </row>
    <row r="18" spans="1:11" ht="11.25" customHeight="1" x14ac:dyDescent="0.25">
      <c r="A18" s="240" t="s">
        <v>76</v>
      </c>
      <c r="B18" s="241">
        <v>316.77799999999996</v>
      </c>
      <c r="C18" s="242">
        <v>576.11099999999999</v>
      </c>
      <c r="D18" s="241">
        <v>1220.9360000000001</v>
      </c>
      <c r="E18" s="243"/>
      <c r="F18" s="241">
        <v>347.452</v>
      </c>
      <c r="G18" s="241">
        <v>675.35400000000004</v>
      </c>
      <c r="H18" s="241">
        <v>1457.0620000000001</v>
      </c>
      <c r="I18" s="626"/>
      <c r="K18" s="627"/>
    </row>
    <row r="19" spans="1:11" ht="8.4499999999999993" customHeight="1" x14ac:dyDescent="0.25">
      <c r="A19" s="247"/>
      <c r="B19" s="244"/>
      <c r="C19" s="245"/>
      <c r="D19" s="244"/>
      <c r="E19" s="246"/>
      <c r="F19" s="244"/>
      <c r="G19" s="244"/>
      <c r="H19" s="244"/>
      <c r="I19" s="244"/>
      <c r="K19" s="627"/>
    </row>
    <row r="20" spans="1:11" ht="11.25" customHeight="1" x14ac:dyDescent="0.25">
      <c r="A20" s="247" t="s">
        <v>77</v>
      </c>
      <c r="B20" s="244">
        <v>58.399000000000001</v>
      </c>
      <c r="C20" s="245">
        <v>86.067999999999998</v>
      </c>
      <c r="D20" s="244">
        <v>90.561000000000007</v>
      </c>
      <c r="E20" s="246"/>
      <c r="F20" s="244">
        <v>87</v>
      </c>
      <c r="G20" s="244">
        <v>92</v>
      </c>
      <c r="H20" s="244">
        <v>92.941000000000003</v>
      </c>
      <c r="I20" s="626"/>
      <c r="K20" s="627"/>
    </row>
    <row r="21" spans="1:11" ht="11.25" customHeight="1" x14ac:dyDescent="0.25">
      <c r="A21" s="247" t="s">
        <v>552</v>
      </c>
      <c r="B21" s="244">
        <v>3.0159999999999982</v>
      </c>
      <c r="C21" s="245">
        <v>54.012</v>
      </c>
      <c r="D21" s="244">
        <v>58.225000000000001</v>
      </c>
      <c r="E21" s="246"/>
      <c r="F21" s="244">
        <v>2.847999999999999</v>
      </c>
      <c r="G21" s="244">
        <v>53.854999999999997</v>
      </c>
      <c r="H21" s="244">
        <v>57.89</v>
      </c>
      <c r="I21" s="254"/>
      <c r="K21" s="627"/>
    </row>
    <row r="22" spans="1:11" ht="11.25" customHeight="1" x14ac:dyDescent="0.25">
      <c r="A22" s="247" t="s">
        <v>78</v>
      </c>
      <c r="B22" s="244">
        <v>98.837000000000018</v>
      </c>
      <c r="C22" s="245">
        <v>242.84700000000001</v>
      </c>
      <c r="D22" s="244">
        <v>372.33499999999998</v>
      </c>
      <c r="E22" s="246"/>
      <c r="F22" s="244">
        <v>104.36</v>
      </c>
      <c r="G22" s="244">
        <v>219.25700000000001</v>
      </c>
      <c r="H22" s="244">
        <v>338.46499999999997</v>
      </c>
      <c r="I22" s="254"/>
      <c r="K22" s="627"/>
    </row>
    <row r="23" spans="1:11" ht="11.25" customHeight="1" x14ac:dyDescent="0.25">
      <c r="A23" s="247" t="s">
        <v>79</v>
      </c>
      <c r="B23" s="244">
        <v>37.648000000000003</v>
      </c>
      <c r="C23" s="245">
        <v>75.653000000000006</v>
      </c>
      <c r="D23" s="244">
        <v>155.321</v>
      </c>
      <c r="E23" s="246"/>
      <c r="F23" s="244">
        <v>34.969000000000001</v>
      </c>
      <c r="G23" s="244">
        <v>70.992000000000004</v>
      </c>
      <c r="H23" s="244">
        <v>143.30600000000001</v>
      </c>
      <c r="I23" s="254"/>
      <c r="K23" s="627"/>
    </row>
    <row r="24" spans="1:11" x14ac:dyDescent="0.25">
      <c r="A24" s="247" t="s">
        <v>778</v>
      </c>
      <c r="B24" s="244">
        <v>5.386000000000001</v>
      </c>
      <c r="C24" s="245">
        <v>10.704000000000001</v>
      </c>
      <c r="D24" s="244">
        <v>33.018999999999998</v>
      </c>
      <c r="E24" s="246"/>
      <c r="F24" s="244">
        <v>5.894000000000001</v>
      </c>
      <c r="G24" s="244">
        <v>13.486000000000001</v>
      </c>
      <c r="H24" s="244">
        <v>25.196999999999999</v>
      </c>
      <c r="I24" s="254"/>
      <c r="K24" s="627"/>
    </row>
    <row r="25" spans="1:11" ht="11.25" customHeight="1" x14ac:dyDescent="0.25">
      <c r="A25" s="240" t="s">
        <v>80</v>
      </c>
      <c r="B25" s="241">
        <v>203.30200000000008</v>
      </c>
      <c r="C25" s="242">
        <v>469.30200000000008</v>
      </c>
      <c r="D25" s="241">
        <v>709.47199999999998</v>
      </c>
      <c r="E25" s="243"/>
      <c r="F25" s="241">
        <v>234.59099999999998</v>
      </c>
      <c r="G25" s="241">
        <v>449.96899999999999</v>
      </c>
      <c r="H25" s="241">
        <v>657.81600000000003</v>
      </c>
      <c r="I25" s="254"/>
      <c r="K25" s="627"/>
    </row>
    <row r="26" spans="1:11" ht="8.4499999999999993" customHeight="1" x14ac:dyDescent="0.25">
      <c r="A26" s="239"/>
      <c r="B26" s="244"/>
      <c r="C26" s="245"/>
      <c r="D26" s="244"/>
      <c r="E26" s="246"/>
      <c r="F26" s="244"/>
      <c r="G26" s="244"/>
      <c r="H26" s="244"/>
      <c r="I26" s="254"/>
      <c r="K26" s="627"/>
    </row>
    <row r="27" spans="1:11" ht="11.25" customHeight="1" x14ac:dyDescent="0.25">
      <c r="A27" s="239" t="s">
        <v>81</v>
      </c>
      <c r="B27" s="244"/>
      <c r="C27" s="245"/>
      <c r="D27" s="244"/>
      <c r="E27" s="246"/>
      <c r="F27" s="244"/>
      <c r="G27" s="244"/>
      <c r="H27" s="244"/>
      <c r="I27" s="254"/>
      <c r="K27" s="627"/>
    </row>
    <row r="28" spans="1:11" ht="11.25" customHeight="1" x14ac:dyDescent="0.25">
      <c r="A28" s="247" t="s">
        <v>82</v>
      </c>
      <c r="B28" s="244">
        <v>40.660000000000004</v>
      </c>
      <c r="C28" s="245">
        <v>90.646000000000001</v>
      </c>
      <c r="D28" s="244">
        <v>159.596</v>
      </c>
      <c r="E28" s="246"/>
      <c r="F28" s="244">
        <v>41.587999999999994</v>
      </c>
      <c r="G28" s="244">
        <v>83.174999999999997</v>
      </c>
      <c r="H28" s="244">
        <v>155.791</v>
      </c>
      <c r="I28" s="254"/>
      <c r="K28" s="627"/>
    </row>
    <row r="29" spans="1:11" ht="11.25" customHeight="1" x14ac:dyDescent="0.25">
      <c r="A29" s="247" t="s">
        <v>83</v>
      </c>
      <c r="B29" s="244">
        <v>0</v>
      </c>
      <c r="C29" s="245">
        <v>0</v>
      </c>
      <c r="D29" s="244">
        <v>0</v>
      </c>
      <c r="E29" s="246"/>
      <c r="F29" s="244">
        <v>0</v>
      </c>
      <c r="G29" s="244">
        <v>0</v>
      </c>
      <c r="H29" s="244">
        <v>0</v>
      </c>
      <c r="I29" s="254"/>
      <c r="K29" s="627"/>
    </row>
    <row r="30" spans="1:11" ht="11.25" customHeight="1" x14ac:dyDescent="0.25">
      <c r="A30" s="247" t="s">
        <v>84</v>
      </c>
      <c r="B30" s="244">
        <v>13.58</v>
      </c>
      <c r="C30" s="245">
        <v>27.41</v>
      </c>
      <c r="D30" s="244">
        <v>71</v>
      </c>
      <c r="E30" s="246"/>
      <c r="F30" s="244">
        <v>14.229000000000001</v>
      </c>
      <c r="G30" s="244">
        <v>28.413</v>
      </c>
      <c r="H30" s="244">
        <v>60.963000000000001</v>
      </c>
      <c r="I30" s="254"/>
      <c r="K30" s="627"/>
    </row>
    <row r="31" spans="1:11" ht="11.25" customHeight="1" x14ac:dyDescent="0.25">
      <c r="A31" s="247" t="s">
        <v>553</v>
      </c>
      <c r="B31" s="244">
        <v>11.573999999999998</v>
      </c>
      <c r="C31" s="245">
        <v>21.58</v>
      </c>
      <c r="D31" s="244">
        <v>64.11</v>
      </c>
      <c r="E31" s="246"/>
      <c r="F31" s="244">
        <v>11.090000000000002</v>
      </c>
      <c r="G31" s="244">
        <v>21.888000000000002</v>
      </c>
      <c r="H31" s="244">
        <v>41.445</v>
      </c>
      <c r="I31" s="254"/>
      <c r="K31" s="627"/>
    </row>
    <row r="32" spans="1:11" ht="11.25" customHeight="1" x14ac:dyDescent="0.25">
      <c r="A32" s="240" t="s">
        <v>85</v>
      </c>
      <c r="B32" s="241">
        <v>65.878999999999991</v>
      </c>
      <c r="C32" s="242">
        <v>139.72999999999999</v>
      </c>
      <c r="D32" s="241">
        <v>295.00600000000003</v>
      </c>
      <c r="E32" s="243"/>
      <c r="F32" s="241">
        <v>66.948999999999998</v>
      </c>
      <c r="G32" s="241">
        <v>133.583</v>
      </c>
      <c r="H32" s="241">
        <v>258.43700000000001</v>
      </c>
      <c r="I32" s="254"/>
      <c r="K32" s="627"/>
    </row>
    <row r="33" spans="1:11" ht="8.4499999999999993" customHeight="1" x14ac:dyDescent="0.25">
      <c r="A33" s="239"/>
      <c r="B33" s="244"/>
      <c r="C33" s="245"/>
      <c r="D33" s="244"/>
      <c r="E33" s="246"/>
      <c r="F33" s="244"/>
      <c r="G33" s="244"/>
      <c r="H33" s="244"/>
      <c r="I33" s="254"/>
      <c r="K33" s="627"/>
    </row>
    <row r="34" spans="1:11" ht="11.25" customHeight="1" x14ac:dyDescent="0.25">
      <c r="A34" s="247" t="s">
        <v>86</v>
      </c>
      <c r="B34" s="244">
        <v>164.26299999999998</v>
      </c>
      <c r="C34" s="245">
        <v>335.25599999999997</v>
      </c>
      <c r="D34" s="244">
        <v>646.80700000000002</v>
      </c>
      <c r="E34" s="246"/>
      <c r="F34" s="244">
        <v>155.80800000000002</v>
      </c>
      <c r="G34" s="244">
        <v>322.85000000000002</v>
      </c>
      <c r="H34" s="244">
        <v>625.44799999999998</v>
      </c>
      <c r="I34" s="254"/>
      <c r="K34" s="627"/>
    </row>
    <row r="35" spans="1:11" ht="11.25" customHeight="1" x14ac:dyDescent="0.25">
      <c r="A35" s="247" t="s">
        <v>30</v>
      </c>
      <c r="B35" s="244">
        <v>4.3479999999999999</v>
      </c>
      <c r="C35" s="245">
        <v>8.6959999999999997</v>
      </c>
      <c r="D35" s="244">
        <v>17.391999999999999</v>
      </c>
      <c r="E35" s="246"/>
      <c r="F35" s="244">
        <v>4.9710000000000001</v>
      </c>
      <c r="G35" s="244">
        <v>9.9420000000000002</v>
      </c>
      <c r="H35" s="244">
        <v>19.882999999999999</v>
      </c>
      <c r="I35" s="254"/>
      <c r="K35" s="627"/>
    </row>
    <row r="36" spans="1:11" ht="11.25" customHeight="1" x14ac:dyDescent="0.25">
      <c r="A36" s="240" t="s">
        <v>87</v>
      </c>
      <c r="B36" s="241">
        <v>168.61099999999999</v>
      </c>
      <c r="C36" s="242">
        <v>343.952</v>
      </c>
      <c r="D36" s="241">
        <v>664.19900000000007</v>
      </c>
      <c r="E36" s="243"/>
      <c r="F36" s="241">
        <v>160.77900000000002</v>
      </c>
      <c r="G36" s="241">
        <v>332.79200000000003</v>
      </c>
      <c r="H36" s="241">
        <v>645.33100000000002</v>
      </c>
      <c r="I36" s="254"/>
      <c r="K36" s="627"/>
    </row>
    <row r="37" spans="1:11" ht="8.4499999999999993" customHeight="1" x14ac:dyDescent="0.25">
      <c r="A37" s="239"/>
      <c r="B37" s="244"/>
      <c r="C37" s="245"/>
      <c r="D37" s="244"/>
      <c r="E37" s="246"/>
      <c r="F37" s="244"/>
      <c r="G37" s="244"/>
      <c r="H37" s="244"/>
      <c r="I37" s="254"/>
      <c r="K37" s="627"/>
    </row>
    <row r="38" spans="1:11" ht="11.25" customHeight="1" x14ac:dyDescent="0.25">
      <c r="A38" s="240" t="s">
        <v>779</v>
      </c>
      <c r="B38" s="241">
        <v>0</v>
      </c>
      <c r="C38" s="242">
        <v>0</v>
      </c>
      <c r="D38" s="241">
        <v>2.5</v>
      </c>
      <c r="E38" s="243"/>
      <c r="F38" s="241">
        <v>0</v>
      </c>
      <c r="G38" s="241">
        <v>0</v>
      </c>
      <c r="H38" s="241">
        <v>0</v>
      </c>
      <c r="I38" s="254"/>
      <c r="K38" s="627"/>
    </row>
    <row r="39" spans="1:11" ht="8.4499999999999993" customHeight="1" x14ac:dyDescent="0.25">
      <c r="A39" s="239"/>
      <c r="B39" s="244"/>
      <c r="C39" s="245"/>
      <c r="D39" s="244"/>
      <c r="E39" s="246"/>
      <c r="F39" s="244"/>
      <c r="G39" s="244"/>
      <c r="H39" s="244"/>
      <c r="I39" s="254"/>
      <c r="K39" s="627"/>
    </row>
    <row r="40" spans="1:11" ht="11.25" customHeight="1" x14ac:dyDescent="0.25">
      <c r="A40" s="239" t="s">
        <v>88</v>
      </c>
      <c r="B40" s="241"/>
      <c r="C40" s="242"/>
      <c r="D40" s="241"/>
      <c r="E40" s="243"/>
      <c r="F40" s="241"/>
      <c r="G40" s="241"/>
      <c r="H40" s="241"/>
      <c r="I40" s="244"/>
      <c r="K40" s="627"/>
    </row>
    <row r="41" spans="1:11" ht="11.25" customHeight="1" x14ac:dyDescent="0.25">
      <c r="A41" s="247" t="s">
        <v>89</v>
      </c>
      <c r="B41" s="241">
        <v>87.39</v>
      </c>
      <c r="C41" s="242">
        <v>178.608</v>
      </c>
      <c r="D41" s="241">
        <v>378.85599999999999</v>
      </c>
      <c r="E41" s="243"/>
      <c r="F41" s="241">
        <v>82.082000000000008</v>
      </c>
      <c r="G41" s="241">
        <v>168.828</v>
      </c>
      <c r="H41" s="241">
        <v>354.52800000000002</v>
      </c>
      <c r="I41" s="254"/>
      <c r="K41" s="627"/>
    </row>
    <row r="42" spans="1:11" ht="11.25" customHeight="1" x14ac:dyDescent="0.25">
      <c r="A42" s="247" t="s">
        <v>90</v>
      </c>
      <c r="B42" s="241">
        <v>2.38</v>
      </c>
      <c r="C42" s="242">
        <v>3.92</v>
      </c>
      <c r="D42" s="241">
        <v>7.5</v>
      </c>
      <c r="E42" s="243"/>
      <c r="F42" s="241">
        <v>2.2400000000000002</v>
      </c>
      <c r="G42" s="241">
        <v>4.4800000000000004</v>
      </c>
      <c r="H42" s="241">
        <v>7.4589999999999996</v>
      </c>
      <c r="I42" s="254"/>
      <c r="K42" s="627"/>
    </row>
    <row r="43" spans="1:11" ht="11.25" customHeight="1" x14ac:dyDescent="0.25">
      <c r="A43" s="247" t="s">
        <v>91</v>
      </c>
      <c r="B43" s="241">
        <v>13.785000000000002</v>
      </c>
      <c r="C43" s="242">
        <v>27.92</v>
      </c>
      <c r="D43" s="241">
        <v>58.567</v>
      </c>
      <c r="E43" s="243"/>
      <c r="F43" s="241">
        <v>14.478</v>
      </c>
      <c r="G43" s="241">
        <v>29.533999999999999</v>
      </c>
      <c r="H43" s="241">
        <v>60.658999999999999</v>
      </c>
      <c r="I43" s="254"/>
      <c r="K43" s="627"/>
    </row>
    <row r="44" spans="1:11" ht="11.25" customHeight="1" x14ac:dyDescent="0.25">
      <c r="A44" s="247" t="s">
        <v>92</v>
      </c>
      <c r="B44" s="241">
        <v>240.15799999999999</v>
      </c>
      <c r="C44" s="242">
        <v>487.226</v>
      </c>
      <c r="D44" s="241">
        <v>990.92100000000005</v>
      </c>
      <c r="E44" s="243"/>
      <c r="F44" s="241">
        <v>222.19899999999998</v>
      </c>
      <c r="G44" s="241">
        <v>453.19799999999998</v>
      </c>
      <c r="H44" s="241">
        <v>937.17499999999995</v>
      </c>
      <c r="I44" s="254"/>
      <c r="K44" s="627"/>
    </row>
    <row r="45" spans="1:11" ht="11.25" customHeight="1" x14ac:dyDescent="0.25">
      <c r="A45" s="240" t="s">
        <v>93</v>
      </c>
      <c r="B45" s="241">
        <v>343.71299999999997</v>
      </c>
      <c r="C45" s="242">
        <v>697.67399999999998</v>
      </c>
      <c r="D45" s="241">
        <v>1435.8440000000001</v>
      </c>
      <c r="E45" s="243"/>
      <c r="F45" s="241">
        <v>320.99899999999997</v>
      </c>
      <c r="G45" s="241">
        <v>656.04</v>
      </c>
      <c r="H45" s="241">
        <v>1359.8209999999999</v>
      </c>
      <c r="I45" s="626"/>
      <c r="K45" s="627"/>
    </row>
    <row r="46" spans="1:11" ht="8.4499999999999993" customHeight="1" x14ac:dyDescent="0.25">
      <c r="A46" s="239"/>
      <c r="B46" s="244"/>
      <c r="C46" s="245"/>
      <c r="D46" s="244"/>
      <c r="E46" s="246"/>
      <c r="F46" s="244"/>
      <c r="G46" s="244"/>
      <c r="H46" s="244"/>
      <c r="I46" s="254"/>
      <c r="K46" s="627"/>
    </row>
    <row r="47" spans="1:11" ht="13.5" customHeight="1" x14ac:dyDescent="0.25">
      <c r="A47" s="628" t="s">
        <v>554</v>
      </c>
      <c r="B47" s="241">
        <v>0</v>
      </c>
      <c r="C47" s="242">
        <v>30.193999999999999</v>
      </c>
      <c r="D47" s="241">
        <v>28</v>
      </c>
      <c r="E47" s="243"/>
      <c r="F47" s="241">
        <v>0</v>
      </c>
      <c r="G47" s="241">
        <v>28.977</v>
      </c>
      <c r="H47" s="241">
        <v>29.036000000000001</v>
      </c>
      <c r="I47" s="626"/>
      <c r="K47" s="627"/>
    </row>
    <row r="48" spans="1:11" ht="13.5" customHeight="1" x14ac:dyDescent="0.25">
      <c r="A48" s="628" t="s">
        <v>555</v>
      </c>
      <c r="B48" s="241">
        <v>21.064000000000004</v>
      </c>
      <c r="C48" s="242">
        <v>40.203000000000003</v>
      </c>
      <c r="D48" s="241">
        <v>83</v>
      </c>
      <c r="E48" s="241"/>
      <c r="F48" s="241">
        <v>-18.601999999999997</v>
      </c>
      <c r="G48" s="241">
        <v>19.43</v>
      </c>
      <c r="H48" s="241">
        <v>74.614999999999995</v>
      </c>
      <c r="I48" s="626"/>
      <c r="K48" s="627"/>
    </row>
    <row r="49" spans="1:11" ht="8.4499999999999993" customHeight="1" x14ac:dyDescent="0.25">
      <c r="A49" s="239"/>
      <c r="B49" s="241"/>
      <c r="C49" s="242"/>
      <c r="D49" s="241"/>
      <c r="E49" s="243"/>
      <c r="F49" s="241"/>
      <c r="G49" s="241"/>
      <c r="H49" s="241"/>
      <c r="I49" s="626"/>
      <c r="K49" s="627"/>
    </row>
    <row r="50" spans="1:11" ht="11.25" customHeight="1" x14ac:dyDescent="0.25">
      <c r="A50" s="237" t="s">
        <v>94</v>
      </c>
      <c r="B50" s="248">
        <v>2352.8450000000003</v>
      </c>
      <c r="C50" s="249">
        <v>4870.572000000001</v>
      </c>
      <c r="D50" s="248">
        <v>8747.9439999999995</v>
      </c>
      <c r="E50" s="250"/>
      <c r="F50" s="248">
        <v>2588.3220000000001</v>
      </c>
      <c r="G50" s="248">
        <v>4701.3879999999999</v>
      </c>
      <c r="H50" s="248">
        <v>8601.141999999998</v>
      </c>
      <c r="I50" s="626"/>
      <c r="K50" s="627"/>
    </row>
    <row r="51" spans="1:11" ht="8.4499999999999993" customHeight="1" x14ac:dyDescent="0.25">
      <c r="A51" s="237"/>
      <c r="B51" s="248"/>
      <c r="C51" s="249"/>
      <c r="D51" s="248"/>
      <c r="E51" s="250"/>
      <c r="F51" s="248"/>
      <c r="G51" s="248"/>
      <c r="H51" s="248"/>
      <c r="I51" s="248"/>
      <c r="K51" s="627"/>
    </row>
    <row r="52" spans="1:11" ht="11.25" customHeight="1" x14ac:dyDescent="0.25">
      <c r="A52" s="237" t="s">
        <v>95</v>
      </c>
      <c r="B52" s="244"/>
      <c r="C52" s="245"/>
      <c r="D52" s="244"/>
      <c r="E52" s="246"/>
      <c r="F52" s="244"/>
      <c r="G52" s="244"/>
      <c r="H52" s="244"/>
      <c r="I52" s="244"/>
    </row>
    <row r="53" spans="1:11" ht="8.4499999999999993" customHeight="1" x14ac:dyDescent="0.25">
      <c r="A53" s="239"/>
      <c r="B53" s="244"/>
      <c r="C53" s="245"/>
      <c r="D53" s="244"/>
      <c r="E53" s="246"/>
      <c r="F53" s="244"/>
      <c r="G53" s="244"/>
      <c r="H53" s="244"/>
      <c r="I53" s="244"/>
      <c r="K53" s="627"/>
    </row>
    <row r="54" spans="1:11" ht="11.25" customHeight="1" x14ac:dyDescent="0.25">
      <c r="A54" s="251" t="s">
        <v>96</v>
      </c>
      <c r="B54" s="244"/>
      <c r="C54" s="245"/>
      <c r="D54" s="244"/>
      <c r="E54" s="246"/>
      <c r="F54" s="244"/>
      <c r="G54" s="244"/>
      <c r="H54" s="244"/>
      <c r="I54" s="244"/>
    </row>
    <row r="55" spans="1:11" ht="11.25" customHeight="1" x14ac:dyDescent="0.25">
      <c r="A55" s="247" t="s">
        <v>556</v>
      </c>
      <c r="B55" s="244">
        <v>812.49400000000014</v>
      </c>
      <c r="C55" s="245">
        <v>1641.2070000000001</v>
      </c>
      <c r="D55" s="244">
        <v>3289.6</v>
      </c>
      <c r="E55" s="244"/>
      <c r="F55" s="244">
        <v>545.68600000000015</v>
      </c>
      <c r="G55" s="244">
        <v>1127.5150000000001</v>
      </c>
      <c r="H55" s="244">
        <v>2248.931</v>
      </c>
      <c r="I55" s="254"/>
    </row>
    <row r="56" spans="1:11" ht="11.25" customHeight="1" x14ac:dyDescent="0.25">
      <c r="A56" s="247" t="s">
        <v>229</v>
      </c>
      <c r="B56" s="244">
        <v>254.87799999999999</v>
      </c>
      <c r="C56" s="245">
        <v>497.87599999999998</v>
      </c>
      <c r="D56" s="244">
        <v>909.48299999999995</v>
      </c>
      <c r="E56" s="244"/>
      <c r="F56" s="244">
        <v>165.53999999999996</v>
      </c>
      <c r="G56" s="244">
        <v>310.16199999999998</v>
      </c>
      <c r="H56" s="244">
        <v>695.02599999999995</v>
      </c>
      <c r="I56" s="254"/>
    </row>
    <row r="57" spans="1:11" ht="11.25" customHeight="1" x14ac:dyDescent="0.25">
      <c r="A57" s="247" t="s">
        <v>557</v>
      </c>
      <c r="B57" s="244"/>
      <c r="C57" s="245"/>
      <c r="D57" s="244"/>
      <c r="E57" s="246"/>
      <c r="F57" s="244"/>
      <c r="G57" s="244"/>
      <c r="H57" s="244"/>
      <c r="I57" s="254"/>
    </row>
    <row r="58" spans="1:11" ht="11.25" customHeight="1" x14ac:dyDescent="0.25">
      <c r="A58" s="252" t="s">
        <v>558</v>
      </c>
      <c r="B58" s="244">
        <v>11.068</v>
      </c>
      <c r="C58" s="245">
        <v>19.625</v>
      </c>
      <c r="D58" s="244">
        <v>50.021999999999998</v>
      </c>
      <c r="E58" s="244"/>
      <c r="F58" s="244">
        <v>6.3260000000000005</v>
      </c>
      <c r="G58" s="244">
        <v>14.297000000000001</v>
      </c>
      <c r="H58" s="244">
        <v>28.052</v>
      </c>
      <c r="I58" s="254"/>
    </row>
    <row r="59" spans="1:11" ht="8.4499999999999993" customHeight="1" x14ac:dyDescent="0.25">
      <c r="A59" s="239"/>
      <c r="B59" s="244"/>
      <c r="C59" s="245"/>
      <c r="D59" s="244"/>
      <c r="E59" s="246"/>
      <c r="F59" s="244"/>
      <c r="G59" s="244"/>
      <c r="H59" s="244"/>
      <c r="I59" s="244"/>
      <c r="K59" s="627"/>
    </row>
    <row r="60" spans="1:11" ht="11.25" customHeight="1" x14ac:dyDescent="0.25">
      <c r="A60" s="251" t="s">
        <v>230</v>
      </c>
      <c r="B60" s="244"/>
      <c r="C60" s="245"/>
      <c r="D60" s="244"/>
      <c r="E60" s="246"/>
      <c r="F60" s="244"/>
      <c r="G60" s="244"/>
      <c r="H60" s="244"/>
      <c r="I60" s="244"/>
    </row>
    <row r="61" spans="1:11" ht="11.25" customHeight="1" x14ac:dyDescent="0.25">
      <c r="A61" s="247" t="s">
        <v>97</v>
      </c>
      <c r="B61" s="244">
        <v>310.74</v>
      </c>
      <c r="C61" s="245">
        <v>627.024</v>
      </c>
      <c r="D61" s="244">
        <v>1287.857</v>
      </c>
      <c r="E61" s="244"/>
      <c r="F61" s="244">
        <v>298.34500000000003</v>
      </c>
      <c r="G61" s="244">
        <v>597.798</v>
      </c>
      <c r="H61" s="244">
        <v>1233.3440000000001</v>
      </c>
      <c r="I61" s="254"/>
    </row>
    <row r="62" spans="1:11" ht="11.25" customHeight="1" x14ac:dyDescent="0.25">
      <c r="A62" s="247" t="s">
        <v>98</v>
      </c>
      <c r="B62" s="244">
        <v>22.301999999999996</v>
      </c>
      <c r="C62" s="245">
        <v>44.604999999999997</v>
      </c>
      <c r="D62" s="244">
        <v>88.992000000000004</v>
      </c>
      <c r="E62" s="244"/>
      <c r="F62" s="244">
        <v>19.957999999999998</v>
      </c>
      <c r="G62" s="244">
        <v>39.915999999999997</v>
      </c>
      <c r="H62" s="244">
        <v>168.774</v>
      </c>
      <c r="I62" s="254"/>
    </row>
    <row r="63" spans="1:11" ht="11.25" customHeight="1" x14ac:dyDescent="0.25">
      <c r="A63" s="247" t="s">
        <v>99</v>
      </c>
      <c r="B63" s="244">
        <v>14.436</v>
      </c>
      <c r="C63" s="245">
        <v>28.872</v>
      </c>
      <c r="D63" s="244">
        <v>57.756999999999998</v>
      </c>
      <c r="E63" s="244"/>
      <c r="F63" s="244">
        <v>13.923</v>
      </c>
      <c r="G63" s="244">
        <v>27.846</v>
      </c>
      <c r="H63" s="244">
        <v>113.416</v>
      </c>
      <c r="I63" s="254"/>
    </row>
    <row r="64" spans="1:11" ht="8.4499999999999993" customHeight="1" x14ac:dyDescent="0.25">
      <c r="A64" s="239"/>
      <c r="B64" s="244"/>
      <c r="C64" s="245"/>
      <c r="D64" s="244"/>
      <c r="E64" s="246"/>
      <c r="F64" s="244"/>
      <c r="G64" s="244"/>
      <c r="H64" s="244"/>
      <c r="I64" s="244"/>
      <c r="K64" s="627"/>
    </row>
    <row r="65" spans="1:11" ht="11.25" customHeight="1" x14ac:dyDescent="0.25">
      <c r="A65" s="251" t="s">
        <v>231</v>
      </c>
      <c r="B65" s="244"/>
      <c r="C65" s="245"/>
      <c r="D65" s="244"/>
      <c r="E65" s="246"/>
      <c r="F65" s="244"/>
      <c r="G65" s="244"/>
      <c r="H65" s="244"/>
      <c r="I65" s="244"/>
    </row>
    <row r="66" spans="1:11" ht="11.25" customHeight="1" x14ac:dyDescent="0.25">
      <c r="A66" s="247" t="s">
        <v>559</v>
      </c>
      <c r="B66" s="244">
        <v>39.171999999999997</v>
      </c>
      <c r="C66" s="245">
        <v>78.599999999999994</v>
      </c>
      <c r="D66" s="244">
        <v>157.44499999999999</v>
      </c>
      <c r="E66" s="244"/>
      <c r="F66" s="244">
        <v>36.119999999999997</v>
      </c>
      <c r="G66" s="244">
        <v>76.558999999999997</v>
      </c>
      <c r="H66" s="244">
        <v>152.01499999999999</v>
      </c>
      <c r="I66" s="254"/>
    </row>
    <row r="67" spans="1:11" ht="11.25" customHeight="1" x14ac:dyDescent="0.25">
      <c r="A67" s="247" t="s">
        <v>560</v>
      </c>
      <c r="B67" s="244">
        <v>48.293000000000006</v>
      </c>
      <c r="C67" s="245">
        <v>110.68600000000001</v>
      </c>
      <c r="D67" s="244">
        <v>87.725999999999999</v>
      </c>
      <c r="E67" s="244"/>
      <c r="F67" s="244">
        <v>37.054000000000002</v>
      </c>
      <c r="G67" s="244">
        <v>76.361000000000004</v>
      </c>
      <c r="H67" s="244">
        <v>157.53700000000001</v>
      </c>
      <c r="I67" s="254"/>
    </row>
    <row r="68" spans="1:11" ht="11.25" customHeight="1" x14ac:dyDescent="0.25">
      <c r="A68" s="247" t="s">
        <v>561</v>
      </c>
      <c r="B68" s="244">
        <v>82.078999999999994</v>
      </c>
      <c r="C68" s="245">
        <v>82.078999999999994</v>
      </c>
      <c r="D68" s="244">
        <v>164.15700000000001</v>
      </c>
      <c r="E68" s="244"/>
      <c r="F68" s="244">
        <v>38.429999999999993</v>
      </c>
      <c r="G68" s="244">
        <v>69.44</v>
      </c>
      <c r="H68" s="244">
        <v>140.03899999999999</v>
      </c>
      <c r="I68" s="254"/>
    </row>
    <row r="69" spans="1:11" ht="8.4499999999999993" customHeight="1" x14ac:dyDescent="0.25">
      <c r="A69" s="247"/>
      <c r="B69" s="244"/>
      <c r="C69" s="245"/>
      <c r="D69" s="244"/>
      <c r="E69" s="246"/>
      <c r="F69" s="244"/>
      <c r="G69" s="244"/>
      <c r="H69" s="244"/>
      <c r="I69" s="244"/>
    </row>
    <row r="70" spans="1:11" x14ac:dyDescent="0.25">
      <c r="A70" s="239" t="s">
        <v>780</v>
      </c>
      <c r="B70" s="244">
        <v>181.38399999999999</v>
      </c>
      <c r="C70" s="245">
        <v>352.59899999999999</v>
      </c>
      <c r="D70" s="244">
        <v>742.6</v>
      </c>
      <c r="E70" s="244"/>
      <c r="F70" s="244">
        <v>164.726</v>
      </c>
      <c r="G70" s="244">
        <v>317.69900000000001</v>
      </c>
      <c r="H70" s="244">
        <v>660.13</v>
      </c>
      <c r="I70" s="626"/>
    </row>
    <row r="71" spans="1:11" ht="8.4499999999999993" customHeight="1" x14ac:dyDescent="0.25">
      <c r="A71" s="247"/>
      <c r="B71" s="244"/>
      <c r="C71" s="245"/>
      <c r="D71" s="244"/>
      <c r="E71" s="244"/>
      <c r="F71" s="244"/>
      <c r="G71" s="244"/>
      <c r="H71" s="244"/>
      <c r="I71" s="626"/>
    </row>
    <row r="72" spans="1:11" ht="15" customHeight="1" x14ac:dyDescent="0.25">
      <c r="A72" s="239" t="s">
        <v>562</v>
      </c>
      <c r="B72" s="244">
        <v>573.44900000000007</v>
      </c>
      <c r="C72" s="245">
        <v>1131.8810000000001</v>
      </c>
      <c r="D72" s="244">
        <v>2233.7280000000001</v>
      </c>
      <c r="E72" s="244"/>
      <c r="F72" s="244">
        <v>531.12299999999993</v>
      </c>
      <c r="G72" s="244">
        <v>1062.2439999999999</v>
      </c>
      <c r="H72" s="244">
        <v>2174.1289999999999</v>
      </c>
      <c r="I72" s="626"/>
    </row>
    <row r="73" spans="1:11" ht="8.4499999999999993" customHeight="1" x14ac:dyDescent="0.25">
      <c r="A73" s="239"/>
      <c r="B73" s="244"/>
      <c r="C73" s="245"/>
      <c r="D73" s="244"/>
      <c r="E73" s="244"/>
      <c r="F73" s="244"/>
      <c r="G73" s="244"/>
      <c r="H73" s="244"/>
      <c r="I73" s="626"/>
      <c r="K73" s="627"/>
    </row>
    <row r="74" spans="1:11" s="253" customFormat="1" ht="11.25" customHeight="1" x14ac:dyDescent="0.3">
      <c r="A74" s="251" t="s">
        <v>563</v>
      </c>
      <c r="B74" s="244"/>
      <c r="C74" s="245"/>
      <c r="D74" s="244"/>
      <c r="E74" s="244"/>
      <c r="F74" s="244"/>
      <c r="G74" s="244"/>
      <c r="H74" s="244"/>
      <c r="I74" s="626"/>
    </row>
    <row r="75" spans="1:11" ht="11.25" customHeight="1" x14ac:dyDescent="0.25">
      <c r="A75" s="247" t="s">
        <v>235</v>
      </c>
      <c r="B75" s="244">
        <v>51.393000000000008</v>
      </c>
      <c r="C75" s="245">
        <v>83.284000000000006</v>
      </c>
      <c r="D75" s="244">
        <v>125.259</v>
      </c>
      <c r="E75" s="244"/>
      <c r="F75" s="244">
        <v>97.104000000000013</v>
      </c>
      <c r="G75" s="244">
        <v>201.16300000000001</v>
      </c>
      <c r="H75" s="244">
        <v>386.39699999999999</v>
      </c>
      <c r="I75" s="626"/>
    </row>
    <row r="76" spans="1:11" ht="11.25" customHeight="1" x14ac:dyDescent="0.25">
      <c r="A76" s="247" t="s">
        <v>233</v>
      </c>
      <c r="B76" s="244">
        <v>0</v>
      </c>
      <c r="C76" s="245">
        <v>0</v>
      </c>
      <c r="D76" s="244">
        <v>0</v>
      </c>
      <c r="E76" s="244"/>
      <c r="F76" s="244">
        <v>1.8989999999999974</v>
      </c>
      <c r="G76" s="244">
        <v>7.6659999999999968</v>
      </c>
      <c r="H76" s="244">
        <v>13.622000000000014</v>
      </c>
      <c r="I76" s="626"/>
    </row>
    <row r="77" spans="1:11" ht="11.25" customHeight="1" x14ac:dyDescent="0.25">
      <c r="A77" s="247" t="s">
        <v>234</v>
      </c>
      <c r="B77" s="244">
        <v>35.573</v>
      </c>
      <c r="C77" s="245">
        <v>48.856999999999999</v>
      </c>
      <c r="D77" s="244">
        <v>94.754000000000005</v>
      </c>
      <c r="E77" s="244"/>
      <c r="F77" s="244">
        <v>39.908999999999999</v>
      </c>
      <c r="G77" s="244">
        <v>59.47</v>
      </c>
      <c r="H77" s="244">
        <v>74.180000000000007</v>
      </c>
      <c r="I77" s="626"/>
    </row>
    <row r="78" spans="1:11" ht="11.25" customHeight="1" x14ac:dyDescent="0.25">
      <c r="A78" s="247" t="s">
        <v>564</v>
      </c>
      <c r="B78" s="244">
        <v>0</v>
      </c>
      <c r="C78" s="245">
        <v>0</v>
      </c>
      <c r="D78" s="244">
        <v>34.813000000000002</v>
      </c>
      <c r="E78" s="244"/>
      <c r="F78" s="244">
        <v>30.288000000000004</v>
      </c>
      <c r="G78" s="244">
        <v>38.353000000000002</v>
      </c>
      <c r="H78" s="244">
        <v>96.304000000000002</v>
      </c>
      <c r="I78" s="626"/>
    </row>
    <row r="79" spans="1:11" ht="11.25" customHeight="1" x14ac:dyDescent="0.25">
      <c r="A79" s="247" t="s">
        <v>30</v>
      </c>
      <c r="B79" s="244">
        <v>14.654000000000906</v>
      </c>
      <c r="C79" s="245">
        <v>50.923000000000684</v>
      </c>
      <c r="D79" s="244">
        <v>218.13000000000102</v>
      </c>
      <c r="E79" s="244"/>
      <c r="F79" s="244">
        <v>23.107000000000198</v>
      </c>
      <c r="G79" s="244">
        <v>80.891999999999825</v>
      </c>
      <c r="H79" s="244">
        <v>186.84999999999854</v>
      </c>
      <c r="I79" s="626"/>
    </row>
    <row r="80" spans="1:11" ht="8.4499999999999993" customHeight="1" x14ac:dyDescent="0.25">
      <c r="A80" s="239"/>
      <c r="B80" s="244"/>
      <c r="C80" s="245"/>
      <c r="D80" s="244"/>
      <c r="E80" s="244"/>
      <c r="F80" s="244"/>
      <c r="G80" s="244"/>
      <c r="H80" s="244"/>
      <c r="I80" s="626"/>
      <c r="K80" s="627"/>
    </row>
    <row r="81" spans="1:11" ht="11.25" customHeight="1" x14ac:dyDescent="0.25">
      <c r="A81" s="237" t="s">
        <v>100</v>
      </c>
      <c r="B81" s="248">
        <v>2451.9540000000002</v>
      </c>
      <c r="C81" s="249">
        <v>4798.1570000000002</v>
      </c>
      <c r="D81" s="248">
        <v>9542.3230000000003</v>
      </c>
      <c r="E81" s="248"/>
      <c r="F81" s="248">
        <v>2049.5380000000005</v>
      </c>
      <c r="G81" s="248">
        <v>4107.3810000000003</v>
      </c>
      <c r="H81" s="248">
        <v>8528.7459999999992</v>
      </c>
      <c r="I81" s="626"/>
    </row>
    <row r="82" spans="1:11" s="222" customFormat="1" ht="11.25" customHeight="1" x14ac:dyDescent="0.25">
      <c r="A82" s="237"/>
      <c r="B82" s="248"/>
      <c r="C82" s="238"/>
      <c r="D82" s="248"/>
      <c r="E82" s="248"/>
      <c r="F82" s="248"/>
      <c r="G82" s="248"/>
      <c r="H82" s="248"/>
      <c r="I82" s="626"/>
    </row>
    <row r="83" spans="1:11" ht="11.25" customHeight="1" x14ac:dyDescent="0.25">
      <c r="A83" s="237" t="s">
        <v>101</v>
      </c>
      <c r="B83" s="237"/>
      <c r="C83" s="238"/>
      <c r="D83" s="254"/>
      <c r="E83" s="254"/>
      <c r="F83" s="254"/>
      <c r="G83" s="254"/>
      <c r="H83" s="254"/>
      <c r="I83" s="254"/>
    </row>
    <row r="84" spans="1:11" ht="8.4499999999999993" customHeight="1" x14ac:dyDescent="0.25">
      <c r="A84" s="239"/>
      <c r="B84" s="239"/>
      <c r="C84" s="245"/>
      <c r="D84" s="244"/>
      <c r="E84" s="246"/>
      <c r="F84" s="246"/>
      <c r="G84" s="244"/>
      <c r="H84" s="244"/>
      <c r="I84" s="244"/>
      <c r="K84" s="627"/>
    </row>
    <row r="85" spans="1:11" ht="11.25" customHeight="1" x14ac:dyDescent="0.25">
      <c r="A85" s="251" t="s">
        <v>230</v>
      </c>
      <c r="B85" s="251"/>
      <c r="C85" s="255"/>
      <c r="D85" s="254"/>
      <c r="E85" s="254"/>
      <c r="F85" s="254"/>
      <c r="G85" s="254"/>
      <c r="H85" s="254"/>
      <c r="I85" s="254"/>
    </row>
    <row r="86" spans="1:11" ht="11.25" customHeight="1" x14ac:dyDescent="0.25">
      <c r="A86" s="247" t="s">
        <v>97</v>
      </c>
      <c r="B86" s="244">
        <v>4.6829999999999998</v>
      </c>
      <c r="C86" s="245">
        <v>9.5679999999999996</v>
      </c>
      <c r="D86" s="244">
        <v>18.286000000000001</v>
      </c>
      <c r="E86" s="244"/>
      <c r="F86" s="244">
        <v>4.7020000000000008</v>
      </c>
      <c r="G86" s="244">
        <v>9.0920000000000005</v>
      </c>
      <c r="H86" s="244">
        <v>16.690000000000001</v>
      </c>
      <c r="I86" s="244"/>
    </row>
    <row r="87" spans="1:11" ht="8.4499999999999993" customHeight="1" x14ac:dyDescent="0.25">
      <c r="A87" s="239"/>
      <c r="B87" s="244"/>
      <c r="C87" s="245"/>
      <c r="D87" s="244"/>
      <c r="E87" s="244"/>
      <c r="F87" s="244"/>
      <c r="G87" s="244"/>
      <c r="H87" s="244"/>
      <c r="I87" s="244"/>
      <c r="K87" s="627"/>
    </row>
    <row r="88" spans="1:11" ht="11.25" customHeight="1" x14ac:dyDescent="0.25">
      <c r="A88" s="251" t="s">
        <v>563</v>
      </c>
      <c r="B88" s="244"/>
      <c r="C88" s="245"/>
      <c r="D88" s="244"/>
      <c r="E88" s="244"/>
      <c r="F88" s="244"/>
      <c r="G88" s="244"/>
      <c r="H88" s="244"/>
      <c r="I88" s="244"/>
    </row>
    <row r="89" spans="1:11" ht="11.25" customHeight="1" x14ac:dyDescent="0.25">
      <c r="A89" s="247" t="s">
        <v>233</v>
      </c>
      <c r="B89" s="244">
        <v>0</v>
      </c>
      <c r="C89" s="245">
        <v>130.31</v>
      </c>
      <c r="D89" s="244">
        <v>130.31</v>
      </c>
      <c r="E89" s="244"/>
      <c r="F89" s="244">
        <v>0</v>
      </c>
      <c r="G89" s="244">
        <v>0</v>
      </c>
      <c r="H89" s="244">
        <v>48.414000000000001</v>
      </c>
      <c r="I89" s="244"/>
    </row>
    <row r="90" spans="1:11" ht="11.25" customHeight="1" x14ac:dyDescent="0.25">
      <c r="A90" s="247" t="s">
        <v>234</v>
      </c>
      <c r="B90" s="244">
        <v>169.64500000000001</v>
      </c>
      <c r="C90" s="245">
        <v>192.73400000000001</v>
      </c>
      <c r="D90" s="244">
        <v>685.77700000000004</v>
      </c>
      <c r="E90" s="244"/>
      <c r="F90" s="244">
        <v>11.194000000000003</v>
      </c>
      <c r="G90" s="244">
        <v>58.984999999999999</v>
      </c>
      <c r="H90" s="244">
        <v>989.76099999999997</v>
      </c>
      <c r="I90" s="244"/>
    </row>
    <row r="91" spans="1:11" ht="11.25" customHeight="1" x14ac:dyDescent="0.25">
      <c r="A91" s="247" t="s">
        <v>30</v>
      </c>
      <c r="B91" s="244">
        <v>0</v>
      </c>
      <c r="C91" s="245">
        <v>0</v>
      </c>
      <c r="D91" s="244">
        <v>22.013999999999896</v>
      </c>
      <c r="E91" s="244"/>
      <c r="F91" s="244">
        <v>0</v>
      </c>
      <c r="G91" s="244">
        <v>6.2870000000000061</v>
      </c>
      <c r="H91" s="244">
        <v>207.69200000000001</v>
      </c>
      <c r="I91" s="244"/>
    </row>
    <row r="92" spans="1:11" ht="8.4499999999999993" customHeight="1" x14ac:dyDescent="0.25">
      <c r="A92" s="239"/>
      <c r="B92" s="244"/>
      <c r="C92" s="245"/>
      <c r="D92" s="244"/>
      <c r="E92" s="244"/>
      <c r="F92" s="244"/>
      <c r="G92" s="244"/>
      <c r="H92" s="244"/>
      <c r="I92" s="244"/>
      <c r="K92" s="627"/>
    </row>
    <row r="93" spans="1:11" ht="11.25" customHeight="1" x14ac:dyDescent="0.25">
      <c r="A93" s="237" t="s">
        <v>102</v>
      </c>
      <c r="B93" s="248">
        <v>174.49</v>
      </c>
      <c r="C93" s="249">
        <v>332.774</v>
      </c>
      <c r="D93" s="248">
        <v>856.38699999999994</v>
      </c>
      <c r="E93" s="248"/>
      <c r="F93" s="248">
        <v>16.183000000000007</v>
      </c>
      <c r="G93" s="248">
        <v>74.364000000000004</v>
      </c>
      <c r="H93" s="248">
        <v>1262.557</v>
      </c>
      <c r="I93" s="248"/>
    </row>
    <row r="94" spans="1:11" ht="8.4499999999999993" customHeight="1" x14ac:dyDescent="0.25">
      <c r="A94" s="239"/>
      <c r="B94" s="244"/>
      <c r="C94" s="245"/>
      <c r="D94" s="244"/>
      <c r="E94" s="244"/>
      <c r="F94" s="244"/>
      <c r="G94" s="244"/>
      <c r="H94" s="244"/>
      <c r="I94" s="244"/>
      <c r="K94" s="627"/>
    </row>
    <row r="95" spans="1:11" x14ac:dyDescent="0.25">
      <c r="A95" s="237" t="s">
        <v>781</v>
      </c>
      <c r="B95" s="248">
        <v>666.09</v>
      </c>
      <c r="C95" s="249">
        <v>1296.7080000000001</v>
      </c>
      <c r="D95" s="248">
        <v>2569.4749999999999</v>
      </c>
      <c r="E95" s="248"/>
      <c r="F95" s="248">
        <v>623.32499999999993</v>
      </c>
      <c r="G95" s="248">
        <v>1203.2349999999999</v>
      </c>
      <c r="H95" s="248">
        <v>2455.7629999999999</v>
      </c>
      <c r="I95" s="248"/>
    </row>
    <row r="96" spans="1:11" ht="8.4499999999999993" customHeight="1" x14ac:dyDescent="0.25">
      <c r="A96" s="239"/>
      <c r="B96" s="244"/>
      <c r="C96" s="245"/>
      <c r="D96" s="244"/>
      <c r="E96" s="244"/>
      <c r="F96" s="244"/>
      <c r="G96" s="244"/>
      <c r="H96" s="244"/>
      <c r="I96" s="244"/>
      <c r="K96" s="627"/>
    </row>
    <row r="97" spans="1:11" ht="11.25" customHeight="1" x14ac:dyDescent="0.25">
      <c r="A97" s="237" t="s">
        <v>103</v>
      </c>
      <c r="B97" s="248">
        <v>42.410000000000004</v>
      </c>
      <c r="C97" s="249">
        <v>86.197000000000003</v>
      </c>
      <c r="D97" s="248">
        <v>168.55799999999999</v>
      </c>
      <c r="E97" s="248"/>
      <c r="F97" s="248">
        <v>40.646999999999998</v>
      </c>
      <c r="G97" s="248">
        <v>80.018000000000001</v>
      </c>
      <c r="H97" s="248">
        <v>169.517</v>
      </c>
      <c r="I97" s="248"/>
    </row>
    <row r="98" spans="1:11" ht="8.4499999999999993" customHeight="1" x14ac:dyDescent="0.25">
      <c r="A98" s="239"/>
      <c r="B98" s="244"/>
      <c r="C98" s="245"/>
      <c r="D98" s="244"/>
      <c r="E98" s="244"/>
      <c r="F98" s="244"/>
      <c r="G98" s="244"/>
      <c r="H98" s="244"/>
      <c r="I98" s="244"/>
      <c r="K98" s="627"/>
    </row>
    <row r="99" spans="1:11" ht="11.25" customHeight="1" x14ac:dyDescent="0.25">
      <c r="A99" s="237" t="s">
        <v>104</v>
      </c>
      <c r="B99" s="244"/>
      <c r="C99" s="245"/>
      <c r="D99" s="244"/>
      <c r="E99" s="244"/>
      <c r="F99" s="244"/>
      <c r="G99" s="244"/>
      <c r="H99" s="244"/>
      <c r="I99" s="244"/>
    </row>
    <row r="100" spans="1:11" ht="11.25" customHeight="1" x14ac:dyDescent="0.25">
      <c r="A100" s="247" t="s">
        <v>28</v>
      </c>
      <c r="B100" s="244">
        <v>328.98200000000003</v>
      </c>
      <c r="C100" s="245">
        <v>328.98200000000003</v>
      </c>
      <c r="D100" s="244">
        <v>1313.8910000000001</v>
      </c>
      <c r="E100" s="244"/>
      <c r="F100" s="244">
        <v>494.68599999999998</v>
      </c>
      <c r="G100" s="244">
        <v>759.35199999999998</v>
      </c>
      <c r="H100" s="244">
        <v>1718.1980000000001</v>
      </c>
      <c r="I100" s="244"/>
    </row>
    <row r="101" spans="1:11" ht="11.25" customHeight="1" x14ac:dyDescent="0.25">
      <c r="A101" s="247" t="s">
        <v>105</v>
      </c>
      <c r="B101" s="244">
        <v>99.043000000000006</v>
      </c>
      <c r="C101" s="245">
        <v>261.995</v>
      </c>
      <c r="D101" s="244">
        <v>655.43700000000001</v>
      </c>
      <c r="E101" s="244"/>
      <c r="F101" s="244">
        <v>118.79400000000001</v>
      </c>
      <c r="G101" s="244">
        <v>251.53800000000001</v>
      </c>
      <c r="H101" s="244">
        <v>677.17899999999997</v>
      </c>
      <c r="I101" s="244"/>
    </row>
    <row r="102" spans="1:11" ht="11.25" customHeight="1" x14ac:dyDescent="0.25">
      <c r="A102" s="237" t="s">
        <v>106</v>
      </c>
      <c r="B102" s="248">
        <v>428.02500000000003</v>
      </c>
      <c r="C102" s="249">
        <v>590.97700000000009</v>
      </c>
      <c r="D102" s="248">
        <v>1969.328</v>
      </c>
      <c r="E102" s="248"/>
      <c r="F102" s="248">
        <v>613.48</v>
      </c>
      <c r="G102" s="248">
        <v>1010.89</v>
      </c>
      <c r="H102" s="248">
        <v>2395.377</v>
      </c>
      <c r="I102" s="248"/>
    </row>
    <row r="103" spans="1:11" ht="8.4499999999999993" customHeight="1" x14ac:dyDescent="0.25">
      <c r="A103" s="239"/>
      <c r="B103" s="248"/>
      <c r="C103" s="245"/>
      <c r="D103" s="248"/>
      <c r="E103" s="248"/>
      <c r="F103" s="248"/>
      <c r="G103" s="248"/>
      <c r="H103" s="248"/>
      <c r="I103" s="244"/>
      <c r="K103" s="627"/>
    </row>
    <row r="104" spans="1:11" ht="11.25" customHeight="1" x14ac:dyDescent="0.25">
      <c r="A104" s="237" t="s">
        <v>107</v>
      </c>
      <c r="B104" s="248">
        <v>1530.3789999999999</v>
      </c>
      <c r="C104" s="249">
        <v>2853.8389999999999</v>
      </c>
      <c r="D104" s="248">
        <v>5548.8040000000001</v>
      </c>
      <c r="E104" s="248"/>
      <c r="F104" s="248">
        <v>1223.0069999999998</v>
      </c>
      <c r="G104" s="248">
        <v>2514.9699999999998</v>
      </c>
      <c r="H104" s="248">
        <v>5230.5479999999998</v>
      </c>
      <c r="I104" s="248"/>
    </row>
    <row r="105" spans="1:11" ht="8.4499999999999993" customHeight="1" x14ac:dyDescent="0.25">
      <c r="A105" s="239"/>
      <c r="B105" s="248"/>
      <c r="C105" s="245"/>
      <c r="D105" s="248"/>
      <c r="E105" s="248"/>
      <c r="F105" s="248"/>
      <c r="G105" s="248"/>
      <c r="H105" s="248"/>
      <c r="I105" s="244"/>
      <c r="K105" s="627"/>
    </row>
    <row r="106" spans="1:11" ht="11.25" customHeight="1" x14ac:dyDescent="0.25">
      <c r="A106" s="237" t="s">
        <v>108</v>
      </c>
      <c r="B106" s="248"/>
      <c r="C106" s="245"/>
      <c r="D106" s="248"/>
      <c r="E106" s="248"/>
      <c r="F106" s="248"/>
      <c r="G106" s="248"/>
      <c r="H106" s="248"/>
      <c r="I106" s="244"/>
    </row>
    <row r="107" spans="1:11" ht="11.25" customHeight="1" x14ac:dyDescent="0.25">
      <c r="A107" s="247" t="s">
        <v>109</v>
      </c>
      <c r="B107" s="244">
        <v>30.415000000000003</v>
      </c>
      <c r="C107" s="245">
        <v>57.511000000000003</v>
      </c>
      <c r="D107" s="244">
        <v>99.382000000000005</v>
      </c>
      <c r="E107" s="244"/>
      <c r="F107" s="244">
        <v>27.881999999999998</v>
      </c>
      <c r="G107" s="244">
        <v>57.045999999999999</v>
      </c>
      <c r="H107" s="244">
        <v>105.32</v>
      </c>
      <c r="I107" s="244"/>
    </row>
    <row r="108" spans="1:11" ht="11.25" customHeight="1" x14ac:dyDescent="0.25">
      <c r="A108" s="247" t="s">
        <v>110</v>
      </c>
      <c r="B108" s="244">
        <v>45.018999999999998</v>
      </c>
      <c r="C108" s="245">
        <v>92.796999999999997</v>
      </c>
      <c r="D108" s="244">
        <v>201.589</v>
      </c>
      <c r="E108" s="244"/>
      <c r="F108" s="244">
        <v>46.432000000000009</v>
      </c>
      <c r="G108" s="244">
        <v>93.433000000000007</v>
      </c>
      <c r="H108" s="244">
        <v>206.42400000000001</v>
      </c>
      <c r="I108" s="244"/>
    </row>
    <row r="109" spans="1:11" x14ac:dyDescent="0.25">
      <c r="A109" s="247" t="s">
        <v>111</v>
      </c>
      <c r="B109" s="244">
        <v>43.920000000001181</v>
      </c>
      <c r="C109" s="245">
        <v>124.78300000000036</v>
      </c>
      <c r="D109" s="244">
        <v>306.59000000000151</v>
      </c>
      <c r="E109" s="244"/>
      <c r="F109" s="244">
        <v>45.911999999997832</v>
      </c>
      <c r="G109" s="244">
        <v>132.05299999999923</v>
      </c>
      <c r="H109" s="244">
        <v>376.27699999999697</v>
      </c>
      <c r="I109" s="244"/>
    </row>
    <row r="110" spans="1:11" ht="11.25" customHeight="1" x14ac:dyDescent="0.25">
      <c r="A110" s="237" t="s">
        <v>112</v>
      </c>
      <c r="B110" s="248">
        <v>119.35400000000118</v>
      </c>
      <c r="C110" s="249">
        <v>275.09100000000035</v>
      </c>
      <c r="D110" s="248">
        <v>607.56100000000151</v>
      </c>
      <c r="E110" s="248"/>
      <c r="F110" s="248">
        <v>120.22599999999784</v>
      </c>
      <c r="G110" s="248">
        <v>282.53199999999924</v>
      </c>
      <c r="H110" s="248">
        <v>688.020999999997</v>
      </c>
      <c r="I110" s="248"/>
    </row>
    <row r="111" spans="1:11" ht="8.4499999999999993" customHeight="1" x14ac:dyDescent="0.25">
      <c r="A111" s="239"/>
      <c r="B111" s="248"/>
      <c r="C111" s="245"/>
      <c r="D111" s="248"/>
      <c r="E111" s="248"/>
      <c r="F111" s="248"/>
      <c r="G111" s="248"/>
      <c r="H111" s="248"/>
      <c r="I111" s="244"/>
      <c r="K111" s="627"/>
    </row>
    <row r="112" spans="1:11" ht="11.25" customHeight="1" x14ac:dyDescent="0.25">
      <c r="A112" s="237" t="s">
        <v>113</v>
      </c>
      <c r="B112" s="248">
        <v>7765.5470000000005</v>
      </c>
      <c r="C112" s="249">
        <v>15104.315000000001</v>
      </c>
      <c r="D112" s="248">
        <v>30010.38</v>
      </c>
      <c r="E112" s="248"/>
      <c r="F112" s="248">
        <v>7274.7280000000001</v>
      </c>
      <c r="G112" s="248">
        <v>13974.778</v>
      </c>
      <c r="H112" s="248">
        <v>29331.670999999995</v>
      </c>
      <c r="I112" s="248"/>
    </row>
    <row r="113" spans="1:9" x14ac:dyDescent="0.25">
      <c r="D113" s="256"/>
      <c r="E113" s="256"/>
      <c r="F113" s="256"/>
      <c r="G113" s="256"/>
      <c r="H113" s="257"/>
      <c r="I113" s="257"/>
    </row>
    <row r="114" spans="1:9" x14ac:dyDescent="0.25">
      <c r="A114" s="290" t="s">
        <v>782</v>
      </c>
      <c r="D114" s="256"/>
      <c r="E114" s="256"/>
      <c r="F114" s="256"/>
      <c r="G114" s="256"/>
      <c r="H114" s="257"/>
      <c r="I114" s="257"/>
    </row>
    <row r="115" spans="1:9" x14ac:dyDescent="0.25">
      <c r="A115" s="290" t="s">
        <v>768</v>
      </c>
    </row>
    <row r="116" spans="1:9" x14ac:dyDescent="0.25">
      <c r="A116" s="291" t="s">
        <v>547</v>
      </c>
      <c r="B116" s="224"/>
      <c r="C116" s="224"/>
      <c r="D116" s="224"/>
      <c r="E116" s="224"/>
      <c r="F116" s="224"/>
      <c r="G116" s="224"/>
      <c r="H116" s="225"/>
    </row>
  </sheetData>
  <mergeCells count="4">
    <mergeCell ref="A2:H2"/>
    <mergeCell ref="A3:H3"/>
    <mergeCell ref="B5:D5"/>
    <mergeCell ref="F5:H5"/>
  </mergeCells>
  <pageMargins left="0.36" right="0.45" top="0.8" bottom="0.98425196850393704" header="0.51181102362204722" footer="0.51181102362204722"/>
  <pageSetup paperSize="9" fitToHeight="0" orientation="portrait" r:id="rId1"/>
  <headerFooter alignWithMargins="0">
    <oddHeader>&amp;A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H112"/>
  <sheetViews>
    <sheetView showGridLines="0" zoomScaleNormal="100" workbookViewId="0"/>
  </sheetViews>
  <sheetFormatPr defaultColWidth="9.140625" defaultRowHeight="12.75" x14ac:dyDescent="0.2"/>
  <cols>
    <col min="1" max="1" width="54.140625" style="258" customWidth="1"/>
    <col min="2" max="4" width="10.7109375" style="258" customWidth="1"/>
    <col min="5" max="5" width="2.7109375" style="258" customWidth="1"/>
    <col min="6" max="7" width="10.7109375" style="258" customWidth="1"/>
    <col min="8" max="8" width="10.7109375" style="286" customWidth="1"/>
    <col min="9" max="16384" width="9.140625" style="258"/>
  </cols>
  <sheetData>
    <row r="1" spans="1:8" x14ac:dyDescent="0.2">
      <c r="A1" s="258" t="s">
        <v>567</v>
      </c>
    </row>
    <row r="3" spans="1:8" ht="15.75" x14ac:dyDescent="0.25">
      <c r="A3" s="743" t="s">
        <v>182</v>
      </c>
      <c r="B3" s="743"/>
      <c r="C3" s="743"/>
      <c r="D3" s="743"/>
      <c r="E3" s="743"/>
      <c r="F3" s="743"/>
      <c r="G3" s="743"/>
      <c r="H3" s="743"/>
    </row>
    <row r="4" spans="1:8" x14ac:dyDescent="0.2">
      <c r="A4" s="744" t="s">
        <v>114</v>
      </c>
      <c r="B4" s="744"/>
      <c r="C4" s="744"/>
      <c r="D4" s="744"/>
      <c r="E4" s="744"/>
      <c r="F4" s="744"/>
      <c r="G4" s="744"/>
      <c r="H4" s="744"/>
    </row>
    <row r="5" spans="1:8" ht="3" customHeight="1" x14ac:dyDescent="0.2">
      <c r="A5" s="259"/>
      <c r="B5" s="259"/>
      <c r="C5" s="259"/>
      <c r="D5" s="259"/>
      <c r="E5" s="260"/>
      <c r="F5" s="260"/>
      <c r="G5" s="260"/>
      <c r="H5" s="261"/>
    </row>
    <row r="6" spans="1:8" ht="13.5" customHeight="1" x14ac:dyDescent="0.2">
      <c r="A6" s="262"/>
      <c r="B6" s="745" t="s">
        <v>737</v>
      </c>
      <c r="C6" s="745"/>
      <c r="D6" s="745"/>
      <c r="E6" s="263"/>
      <c r="F6" s="745" t="s">
        <v>506</v>
      </c>
      <c r="G6" s="745"/>
      <c r="H6" s="745"/>
    </row>
    <row r="7" spans="1:8" ht="25.5" x14ac:dyDescent="0.2">
      <c r="A7" s="264"/>
      <c r="B7" s="230" t="s">
        <v>504</v>
      </c>
      <c r="C7" s="265" t="s">
        <v>500</v>
      </c>
      <c r="D7" s="230" t="s">
        <v>549</v>
      </c>
      <c r="E7" s="51"/>
      <c r="F7" s="230" t="s">
        <v>504</v>
      </c>
      <c r="G7" s="230" t="s">
        <v>500</v>
      </c>
      <c r="H7" s="231" t="s">
        <v>550</v>
      </c>
    </row>
    <row r="8" spans="1:8" x14ac:dyDescent="0.2">
      <c r="A8" s="264"/>
      <c r="B8" s="232" t="s">
        <v>0</v>
      </c>
      <c r="C8" s="233" t="s">
        <v>0</v>
      </c>
      <c r="D8" s="232" t="s">
        <v>0</v>
      </c>
      <c r="E8" s="234"/>
      <c r="F8" s="232" t="s">
        <v>0</v>
      </c>
      <c r="G8" s="232" t="s">
        <v>0</v>
      </c>
      <c r="H8" s="232" t="s">
        <v>0</v>
      </c>
    </row>
    <row r="9" spans="1:8" x14ac:dyDescent="0.2">
      <c r="A9" s="266" t="s">
        <v>69</v>
      </c>
      <c r="B9" s="266"/>
      <c r="C9" s="267"/>
      <c r="D9" s="266"/>
      <c r="H9" s="268"/>
    </row>
    <row r="10" spans="1:8" x14ac:dyDescent="0.2">
      <c r="A10" s="269" t="s">
        <v>70</v>
      </c>
      <c r="B10" s="269"/>
      <c r="C10" s="270"/>
      <c r="D10" s="269"/>
      <c r="H10" s="271"/>
    </row>
    <row r="11" spans="1:8" x14ac:dyDescent="0.2">
      <c r="A11" s="272" t="s">
        <v>71</v>
      </c>
      <c r="B11" s="273">
        <v>878.18299999999999</v>
      </c>
      <c r="C11" s="274">
        <v>1761.991</v>
      </c>
      <c r="D11" s="273">
        <v>3423.31</v>
      </c>
      <c r="F11" s="273">
        <v>798.18599999999992</v>
      </c>
      <c r="G11" s="273">
        <v>1629.8689999999999</v>
      </c>
      <c r="H11" s="275">
        <v>3193.6030000000001</v>
      </c>
    </row>
    <row r="12" spans="1:8" x14ac:dyDescent="0.2">
      <c r="A12" s="269"/>
      <c r="B12" s="276"/>
      <c r="C12" s="277"/>
      <c r="D12" s="276"/>
      <c r="F12" s="276"/>
      <c r="G12" s="276"/>
      <c r="H12" s="278"/>
    </row>
    <row r="13" spans="1:8" x14ac:dyDescent="0.2">
      <c r="A13" s="269" t="s">
        <v>72</v>
      </c>
      <c r="B13" s="276"/>
      <c r="C13" s="277"/>
      <c r="D13" s="276"/>
      <c r="F13" s="276"/>
      <c r="G13" s="276"/>
      <c r="H13" s="278"/>
    </row>
    <row r="14" spans="1:8" x14ac:dyDescent="0.2">
      <c r="A14" s="272" t="s">
        <v>73</v>
      </c>
      <c r="B14" s="273">
        <v>316.81899999999996</v>
      </c>
      <c r="C14" s="274">
        <v>735.78</v>
      </c>
      <c r="D14" s="273">
        <v>730.45699999999999</v>
      </c>
      <c r="F14" s="273">
        <v>640.74399999999991</v>
      </c>
      <c r="G14" s="273">
        <v>701.25699999999995</v>
      </c>
      <c r="H14" s="275">
        <v>775.30100000000004</v>
      </c>
    </row>
    <row r="15" spans="1:8" x14ac:dyDescent="0.2">
      <c r="A15" s="269"/>
      <c r="B15" s="276"/>
      <c r="C15" s="277"/>
      <c r="D15" s="276"/>
      <c r="F15" s="276"/>
      <c r="G15" s="276"/>
      <c r="H15" s="278"/>
    </row>
    <row r="16" spans="1:8" x14ac:dyDescent="0.2">
      <c r="A16" s="279" t="s">
        <v>74</v>
      </c>
      <c r="B16" s="276">
        <v>309.19599999999997</v>
      </c>
      <c r="C16" s="277">
        <v>568.529</v>
      </c>
      <c r="D16" s="276">
        <v>1120.1780000000001</v>
      </c>
      <c r="F16" s="276">
        <v>341.90999999999997</v>
      </c>
      <c r="G16" s="276">
        <v>644.38499999999999</v>
      </c>
      <c r="H16" s="278">
        <v>1223.1300000000001</v>
      </c>
    </row>
    <row r="17" spans="1:8" x14ac:dyDescent="0.2">
      <c r="A17" s="279" t="s">
        <v>75</v>
      </c>
      <c r="B17" s="276">
        <v>7.5819999999999999</v>
      </c>
      <c r="C17" s="277">
        <v>7.5819999999999999</v>
      </c>
      <c r="D17" s="276">
        <v>100.758</v>
      </c>
      <c r="F17" s="276">
        <v>5.5420000000000016</v>
      </c>
      <c r="G17" s="276">
        <v>30.969000000000001</v>
      </c>
      <c r="H17" s="278">
        <v>233.93199999999999</v>
      </c>
    </row>
    <row r="18" spans="1:8" x14ac:dyDescent="0.2">
      <c r="A18" s="272" t="s">
        <v>76</v>
      </c>
      <c r="B18" s="273">
        <v>316.77799999999996</v>
      </c>
      <c r="C18" s="274">
        <v>576.11099999999999</v>
      </c>
      <c r="D18" s="273">
        <v>1220.9360000000001</v>
      </c>
      <c r="F18" s="273">
        <v>347.452</v>
      </c>
      <c r="G18" s="273">
        <v>675.35400000000004</v>
      </c>
      <c r="H18" s="275">
        <v>1457.0620000000001</v>
      </c>
    </row>
    <row r="19" spans="1:8" x14ac:dyDescent="0.2">
      <c r="A19" s="279"/>
      <c r="B19" s="276"/>
      <c r="C19" s="277"/>
      <c r="D19" s="276"/>
      <c r="F19" s="276"/>
      <c r="G19" s="276"/>
      <c r="H19" s="278"/>
    </row>
    <row r="20" spans="1:8" x14ac:dyDescent="0.2">
      <c r="A20" s="279" t="s">
        <v>77</v>
      </c>
      <c r="B20" s="276">
        <v>58.399000000000001</v>
      </c>
      <c r="C20" s="277">
        <v>86.067999999999998</v>
      </c>
      <c r="D20" s="276">
        <v>90.561000000000007</v>
      </c>
      <c r="F20" s="276">
        <v>87</v>
      </c>
      <c r="G20" s="276">
        <v>92</v>
      </c>
      <c r="H20" s="278">
        <v>93</v>
      </c>
    </row>
    <row r="21" spans="1:8" x14ac:dyDescent="0.2">
      <c r="A21" s="280" t="s">
        <v>552</v>
      </c>
      <c r="B21" s="276">
        <v>3.0159999999999982</v>
      </c>
      <c r="C21" s="277">
        <v>54.012</v>
      </c>
      <c r="D21" s="276">
        <v>58.225000000000001</v>
      </c>
      <c r="F21" s="276">
        <v>3</v>
      </c>
      <c r="G21" s="276">
        <v>54</v>
      </c>
      <c r="H21" s="278">
        <v>58</v>
      </c>
    </row>
    <row r="22" spans="1:8" x14ac:dyDescent="0.2">
      <c r="A22" s="279" t="s">
        <v>78</v>
      </c>
      <c r="B22" s="276">
        <v>98.837000000000018</v>
      </c>
      <c r="C22" s="277">
        <v>242.84700000000001</v>
      </c>
      <c r="D22" s="276">
        <v>366.95800000000003</v>
      </c>
      <c r="F22" s="276">
        <v>104</v>
      </c>
      <c r="G22" s="276">
        <v>219</v>
      </c>
      <c r="H22" s="278">
        <v>334</v>
      </c>
    </row>
    <row r="23" spans="1:8" x14ac:dyDescent="0.2">
      <c r="A23" s="279" t="s">
        <v>79</v>
      </c>
      <c r="B23" s="276">
        <v>0.7410000000000001</v>
      </c>
      <c r="C23" s="277">
        <v>3.8170000000000002</v>
      </c>
      <c r="D23" s="276">
        <v>7.4690000000000003</v>
      </c>
      <c r="F23" s="276">
        <v>1</v>
      </c>
      <c r="G23" s="276">
        <v>4</v>
      </c>
      <c r="H23" s="278">
        <v>8</v>
      </c>
    </row>
    <row r="24" spans="1:8" x14ac:dyDescent="0.2">
      <c r="A24" s="279" t="s">
        <v>783</v>
      </c>
      <c r="B24" s="276">
        <v>5.386000000000001</v>
      </c>
      <c r="C24" s="277">
        <v>10.704000000000001</v>
      </c>
      <c r="D24" s="276">
        <v>33.018999999999998</v>
      </c>
      <c r="F24" s="276">
        <v>6</v>
      </c>
      <c r="G24" s="276">
        <v>13</v>
      </c>
      <c r="H24" s="278">
        <v>25</v>
      </c>
    </row>
    <row r="25" spans="1:8" x14ac:dyDescent="0.2">
      <c r="A25" s="272" t="s">
        <v>80</v>
      </c>
      <c r="B25" s="273">
        <v>166.39500000000007</v>
      </c>
      <c r="C25" s="274">
        <v>397.46600000000007</v>
      </c>
      <c r="D25" s="273">
        <v>556.24300000000005</v>
      </c>
      <c r="E25" s="281"/>
      <c r="F25" s="273">
        <v>201</v>
      </c>
      <c r="G25" s="273">
        <v>383</v>
      </c>
      <c r="H25" s="275">
        <v>518</v>
      </c>
    </row>
    <row r="26" spans="1:8" x14ac:dyDescent="0.2">
      <c r="A26" s="269"/>
      <c r="B26" s="276"/>
      <c r="C26" s="277"/>
      <c r="D26" s="276"/>
      <c r="F26" s="276"/>
      <c r="G26" s="276"/>
      <c r="H26" s="278"/>
    </row>
    <row r="27" spans="1:8" x14ac:dyDescent="0.2">
      <c r="A27" s="269" t="s">
        <v>81</v>
      </c>
      <c r="B27" s="276"/>
      <c r="C27" s="277"/>
      <c r="D27" s="276"/>
      <c r="F27" s="276"/>
      <c r="G27" s="276"/>
      <c r="H27" s="278"/>
    </row>
    <row r="28" spans="1:8" x14ac:dyDescent="0.2">
      <c r="A28" s="279" t="s">
        <v>82</v>
      </c>
      <c r="B28" s="276">
        <v>0</v>
      </c>
      <c r="C28" s="277">
        <v>0</v>
      </c>
      <c r="D28" s="276">
        <v>0</v>
      </c>
      <c r="E28" s="276"/>
      <c r="F28" s="276">
        <v>0</v>
      </c>
      <c r="G28" s="276">
        <v>0</v>
      </c>
      <c r="H28" s="276">
        <v>0</v>
      </c>
    </row>
    <row r="29" spans="1:8" x14ac:dyDescent="0.2">
      <c r="A29" s="279" t="s">
        <v>83</v>
      </c>
      <c r="B29" s="276">
        <v>0</v>
      </c>
      <c r="C29" s="277">
        <v>0</v>
      </c>
      <c r="D29" s="276">
        <v>0</v>
      </c>
      <c r="E29" s="276"/>
      <c r="F29" s="276">
        <v>0</v>
      </c>
      <c r="G29" s="276">
        <v>0</v>
      </c>
      <c r="H29" s="276">
        <v>0</v>
      </c>
    </row>
    <row r="30" spans="1:8" x14ac:dyDescent="0.2">
      <c r="A30" s="279" t="s">
        <v>84</v>
      </c>
      <c r="B30" s="276">
        <v>13.58</v>
      </c>
      <c r="C30" s="277">
        <v>27.41</v>
      </c>
      <c r="D30" s="276">
        <v>71</v>
      </c>
      <c r="E30" s="276"/>
      <c r="F30" s="276">
        <v>14</v>
      </c>
      <c r="G30" s="276">
        <v>28</v>
      </c>
      <c r="H30" s="276">
        <v>61</v>
      </c>
    </row>
    <row r="31" spans="1:8" x14ac:dyDescent="0.2">
      <c r="A31" s="279" t="s">
        <v>553</v>
      </c>
      <c r="B31" s="276">
        <v>0</v>
      </c>
      <c r="C31" s="277">
        <v>0</v>
      </c>
      <c r="D31" s="276">
        <v>0</v>
      </c>
      <c r="E31" s="276"/>
      <c r="F31" s="276">
        <v>0</v>
      </c>
      <c r="G31" s="276">
        <v>0</v>
      </c>
      <c r="H31" s="276">
        <v>0</v>
      </c>
    </row>
    <row r="32" spans="1:8" x14ac:dyDescent="0.2">
      <c r="A32" s="279" t="s">
        <v>30</v>
      </c>
      <c r="B32" s="276">
        <v>0</v>
      </c>
      <c r="C32" s="277">
        <v>0</v>
      </c>
      <c r="D32" s="276">
        <v>0</v>
      </c>
      <c r="E32" s="276"/>
      <c r="F32" s="276">
        <v>0</v>
      </c>
      <c r="G32" s="276">
        <v>0</v>
      </c>
      <c r="H32" s="276">
        <v>0</v>
      </c>
    </row>
    <row r="33" spans="1:8" x14ac:dyDescent="0.2">
      <c r="A33" s="272" t="s">
        <v>85</v>
      </c>
      <c r="B33" s="273">
        <v>13.645000000000001</v>
      </c>
      <c r="C33" s="274">
        <v>27.504000000000001</v>
      </c>
      <c r="D33" s="273">
        <v>71.3</v>
      </c>
      <c r="E33" s="273"/>
      <c r="F33" s="273">
        <v>14</v>
      </c>
      <c r="G33" s="273">
        <v>29</v>
      </c>
      <c r="H33" s="273">
        <v>61</v>
      </c>
    </row>
    <row r="34" spans="1:8" x14ac:dyDescent="0.2">
      <c r="A34" s="269"/>
      <c r="B34" s="276"/>
      <c r="C34" s="277"/>
      <c r="D34" s="276"/>
      <c r="F34" s="276"/>
      <c r="G34" s="276"/>
      <c r="H34" s="278"/>
    </row>
    <row r="35" spans="1:8" x14ac:dyDescent="0.2">
      <c r="A35" s="279" t="s">
        <v>86</v>
      </c>
      <c r="B35" s="276">
        <v>164.26299999999998</v>
      </c>
      <c r="C35" s="277">
        <v>335.25599999999997</v>
      </c>
      <c r="D35" s="276">
        <v>646.80700000000002</v>
      </c>
      <c r="F35" s="276">
        <v>155.80800000000002</v>
      </c>
      <c r="G35" s="276">
        <v>322.85000000000002</v>
      </c>
      <c r="H35" s="278">
        <v>625.44799999999998</v>
      </c>
    </row>
    <row r="36" spans="1:8" x14ac:dyDescent="0.2">
      <c r="A36" s="279" t="s">
        <v>30</v>
      </c>
      <c r="B36" s="276">
        <v>4.3479999999999999</v>
      </c>
      <c r="C36" s="277">
        <v>8.6959999999999997</v>
      </c>
      <c r="D36" s="276">
        <v>17.391999999999999</v>
      </c>
      <c r="F36" s="276">
        <v>4.9710000000000001</v>
      </c>
      <c r="G36" s="276">
        <v>9.9420000000000002</v>
      </c>
      <c r="H36" s="278">
        <v>19.882999999999999</v>
      </c>
    </row>
    <row r="37" spans="1:8" x14ac:dyDescent="0.2">
      <c r="A37" s="272" t="s">
        <v>87</v>
      </c>
      <c r="B37" s="273">
        <v>168.61099999999999</v>
      </c>
      <c r="C37" s="274">
        <v>343.952</v>
      </c>
      <c r="D37" s="273">
        <v>664.19900000000007</v>
      </c>
      <c r="E37" s="281"/>
      <c r="F37" s="273">
        <v>160.77900000000002</v>
      </c>
      <c r="G37" s="273">
        <v>332.79200000000003</v>
      </c>
      <c r="H37" s="275">
        <v>645.33100000000002</v>
      </c>
    </row>
    <row r="38" spans="1:8" x14ac:dyDescent="0.2">
      <c r="A38" s="269"/>
      <c r="B38" s="273"/>
      <c r="C38" s="274"/>
      <c r="D38" s="273"/>
      <c r="E38" s="281"/>
      <c r="F38" s="273"/>
      <c r="G38" s="273"/>
      <c r="H38" s="275"/>
    </row>
    <row r="39" spans="1:8" x14ac:dyDescent="0.2">
      <c r="A39" s="272" t="s">
        <v>779</v>
      </c>
      <c r="B39" s="273">
        <v>0</v>
      </c>
      <c r="C39" s="274">
        <v>0</v>
      </c>
      <c r="D39" s="273">
        <v>2.5</v>
      </c>
      <c r="E39" s="281"/>
      <c r="F39" s="273">
        <v>0</v>
      </c>
      <c r="G39" s="273">
        <v>0</v>
      </c>
      <c r="H39" s="275">
        <v>0</v>
      </c>
    </row>
    <row r="40" spans="1:8" x14ac:dyDescent="0.2">
      <c r="A40" s="269"/>
      <c r="B40" s="273"/>
      <c r="C40" s="274"/>
      <c r="D40" s="273"/>
      <c r="E40" s="281"/>
      <c r="F40" s="273"/>
      <c r="G40" s="273"/>
      <c r="H40" s="275"/>
    </row>
    <row r="41" spans="1:8" x14ac:dyDescent="0.2">
      <c r="A41" s="269" t="s">
        <v>88</v>
      </c>
      <c r="B41" s="276"/>
      <c r="C41" s="277"/>
      <c r="D41" s="276"/>
      <c r="F41" s="276"/>
      <c r="G41" s="276"/>
      <c r="H41" s="278"/>
    </row>
    <row r="42" spans="1:8" x14ac:dyDescent="0.2">
      <c r="A42" s="279" t="s">
        <v>89</v>
      </c>
      <c r="B42" s="276">
        <v>87.39</v>
      </c>
      <c r="C42" s="277">
        <v>178.608</v>
      </c>
      <c r="D42" s="276">
        <v>378.85599999999999</v>
      </c>
      <c r="E42" s="276"/>
      <c r="F42" s="276">
        <v>82.082000000000008</v>
      </c>
      <c r="G42" s="276">
        <v>168.828</v>
      </c>
      <c r="H42" s="276">
        <v>354.52800000000002</v>
      </c>
    </row>
    <row r="43" spans="1:8" x14ac:dyDescent="0.2">
      <c r="A43" s="279" t="s">
        <v>90</v>
      </c>
      <c r="B43" s="276">
        <v>2.38</v>
      </c>
      <c r="C43" s="277">
        <v>3.92</v>
      </c>
      <c r="D43" s="276">
        <v>7.5</v>
      </c>
      <c r="E43" s="276"/>
      <c r="F43" s="276">
        <v>2.2400000000000002</v>
      </c>
      <c r="G43" s="276">
        <v>4.4800000000000004</v>
      </c>
      <c r="H43" s="276">
        <v>7.4589999999999996</v>
      </c>
    </row>
    <row r="44" spans="1:8" x14ac:dyDescent="0.2">
      <c r="A44" s="279" t="s">
        <v>91</v>
      </c>
      <c r="B44" s="276">
        <v>13.785000000000002</v>
      </c>
      <c r="C44" s="277">
        <v>27.92</v>
      </c>
      <c r="D44" s="276">
        <v>58.567</v>
      </c>
      <c r="E44" s="276"/>
      <c r="F44" s="276">
        <v>14.478</v>
      </c>
      <c r="G44" s="276">
        <v>29.533999999999999</v>
      </c>
      <c r="H44" s="276">
        <v>60.658999999999999</v>
      </c>
    </row>
    <row r="45" spans="1:8" x14ac:dyDescent="0.2">
      <c r="A45" s="279" t="s">
        <v>92</v>
      </c>
      <c r="B45" s="276">
        <v>240.15799999999999</v>
      </c>
      <c r="C45" s="277">
        <v>487.226</v>
      </c>
      <c r="D45" s="276">
        <v>990.92100000000005</v>
      </c>
      <c r="E45" s="276"/>
      <c r="F45" s="276">
        <v>222.19899999999998</v>
      </c>
      <c r="G45" s="276">
        <v>453.19799999999998</v>
      </c>
      <c r="H45" s="276">
        <v>937.17499999999995</v>
      </c>
    </row>
    <row r="46" spans="1:8" x14ac:dyDescent="0.2">
      <c r="A46" s="272" t="s">
        <v>93</v>
      </c>
      <c r="B46" s="276">
        <v>343.71299999999997</v>
      </c>
      <c r="C46" s="277">
        <v>697.67399999999998</v>
      </c>
      <c r="D46" s="276">
        <v>1435.8440000000001</v>
      </c>
      <c r="E46" s="276"/>
      <c r="F46" s="276">
        <v>320.99899999999997</v>
      </c>
      <c r="G46" s="276">
        <v>656.04</v>
      </c>
      <c r="H46" s="276">
        <v>1359.8209999999999</v>
      </c>
    </row>
    <row r="47" spans="1:8" x14ac:dyDescent="0.2">
      <c r="A47" s="269"/>
      <c r="B47" s="276"/>
      <c r="C47" s="277"/>
      <c r="D47" s="276"/>
      <c r="E47" s="276"/>
      <c r="F47" s="276"/>
      <c r="G47" s="276"/>
      <c r="H47" s="276"/>
    </row>
    <row r="48" spans="1:8" x14ac:dyDescent="0.2">
      <c r="A48" s="635" t="s">
        <v>554</v>
      </c>
      <c r="B48" s="276">
        <v>0</v>
      </c>
      <c r="C48" s="277">
        <v>30.193999999999999</v>
      </c>
      <c r="D48" s="276">
        <v>28</v>
      </c>
      <c r="E48" s="276"/>
      <c r="F48" s="273">
        <v>0</v>
      </c>
      <c r="G48" s="276">
        <v>28.977</v>
      </c>
      <c r="H48" s="276">
        <v>29.036000000000001</v>
      </c>
    </row>
    <row r="49" spans="1:8" x14ac:dyDescent="0.2">
      <c r="A49" s="635"/>
      <c r="B49" s="273"/>
      <c r="C49" s="274"/>
      <c r="D49" s="273"/>
      <c r="E49" s="281"/>
      <c r="F49" s="273"/>
      <c r="G49" s="273"/>
      <c r="H49" s="275"/>
    </row>
    <row r="50" spans="1:8" x14ac:dyDescent="0.2">
      <c r="A50" s="635" t="s">
        <v>555</v>
      </c>
      <c r="B50" s="273">
        <v>21.064000000000004</v>
      </c>
      <c r="C50" s="277">
        <v>40.203000000000003</v>
      </c>
      <c r="D50" s="273">
        <v>83</v>
      </c>
      <c r="E50" s="273"/>
      <c r="F50" s="273">
        <v>-18.601999999999997</v>
      </c>
      <c r="G50" s="273">
        <v>19.43</v>
      </c>
      <c r="H50" s="273">
        <v>74.614999999999995</v>
      </c>
    </row>
    <row r="51" spans="1:8" x14ac:dyDescent="0.2">
      <c r="A51" s="269"/>
      <c r="B51" s="276"/>
      <c r="C51" s="277"/>
      <c r="D51" s="276"/>
      <c r="F51" s="276"/>
      <c r="G51" s="276"/>
      <c r="H51" s="278"/>
    </row>
    <row r="52" spans="1:8" x14ac:dyDescent="0.2">
      <c r="A52" s="266" t="s">
        <v>94</v>
      </c>
      <c r="B52" s="282">
        <v>2225.2359999999999</v>
      </c>
      <c r="C52" s="283">
        <v>4610.875</v>
      </c>
      <c r="D52" s="282">
        <v>8215.7890000000007</v>
      </c>
      <c r="E52" s="282"/>
      <c r="F52" s="282">
        <v>2464.3969999999995</v>
      </c>
      <c r="G52" s="282">
        <v>4455.4829999999993</v>
      </c>
      <c r="H52" s="282">
        <v>8113.8919999999989</v>
      </c>
    </row>
    <row r="53" spans="1:8" x14ac:dyDescent="0.2">
      <c r="A53" s="269"/>
      <c r="B53" s="276"/>
      <c r="C53" s="277"/>
      <c r="D53" s="276"/>
      <c r="F53" s="276"/>
      <c r="G53" s="276"/>
      <c r="H53" s="278"/>
    </row>
    <row r="54" spans="1:8" x14ac:dyDescent="0.2">
      <c r="A54" s="266" t="s">
        <v>95</v>
      </c>
      <c r="B54" s="276"/>
      <c r="C54" s="277"/>
      <c r="D54" s="276"/>
      <c r="F54" s="276"/>
      <c r="G54" s="276"/>
      <c r="H54" s="278"/>
    </row>
    <row r="55" spans="1:8" x14ac:dyDescent="0.2">
      <c r="A55" s="269"/>
      <c r="B55" s="276"/>
      <c r="C55" s="277"/>
      <c r="D55" s="276"/>
      <c r="F55" s="276"/>
      <c r="G55" s="276"/>
      <c r="H55" s="278"/>
    </row>
    <row r="56" spans="1:8" x14ac:dyDescent="0.2">
      <c r="A56" s="284" t="s">
        <v>96</v>
      </c>
      <c r="B56" s="273"/>
      <c r="C56" s="274"/>
      <c r="D56" s="273"/>
      <c r="F56" s="273"/>
      <c r="G56" s="273"/>
      <c r="H56" s="278"/>
    </row>
    <row r="57" spans="1:8" x14ac:dyDescent="0.2">
      <c r="A57" s="279" t="s">
        <v>556</v>
      </c>
      <c r="B57" s="276">
        <v>812.49400000000014</v>
      </c>
      <c r="C57" s="277">
        <v>1641.2070000000001</v>
      </c>
      <c r="D57" s="276">
        <v>3289.6</v>
      </c>
      <c r="E57" s="276"/>
      <c r="F57" s="276">
        <v>545.68600000000015</v>
      </c>
      <c r="G57" s="276">
        <v>1127.5150000000001</v>
      </c>
      <c r="H57" s="276">
        <v>2248.931</v>
      </c>
    </row>
    <row r="58" spans="1:8" x14ac:dyDescent="0.2">
      <c r="A58" s="279" t="s">
        <v>229</v>
      </c>
      <c r="B58" s="276">
        <v>254.87799999999999</v>
      </c>
      <c r="C58" s="277">
        <v>497.87599999999998</v>
      </c>
      <c r="D58" s="276">
        <v>909.48299999999995</v>
      </c>
      <c r="E58" s="276"/>
      <c r="F58" s="276">
        <v>165.53999999999996</v>
      </c>
      <c r="G58" s="276">
        <v>310.16199999999998</v>
      </c>
      <c r="H58" s="276">
        <v>695.02599999999995</v>
      </c>
    </row>
    <row r="59" spans="1:8" x14ac:dyDescent="0.2">
      <c r="A59" s="279" t="s">
        <v>557</v>
      </c>
      <c r="B59" s="276"/>
      <c r="C59" s="277"/>
      <c r="D59" s="276"/>
      <c r="E59" s="276"/>
      <c r="F59" s="276"/>
      <c r="G59" s="276"/>
      <c r="H59" s="276"/>
    </row>
    <row r="60" spans="1:8" x14ac:dyDescent="0.2">
      <c r="A60" s="636" t="s">
        <v>558</v>
      </c>
      <c r="B60" s="276">
        <v>11.068</v>
      </c>
      <c r="C60" s="277">
        <v>19.625</v>
      </c>
      <c r="D60" s="276">
        <v>50.021999999999998</v>
      </c>
      <c r="E60" s="276"/>
      <c r="F60" s="276">
        <v>6.3260000000000005</v>
      </c>
      <c r="G60" s="276">
        <v>14.297000000000001</v>
      </c>
      <c r="H60" s="276">
        <v>28.052</v>
      </c>
    </row>
    <row r="61" spans="1:8" x14ac:dyDescent="0.2">
      <c r="A61" s="269"/>
      <c r="B61" s="276"/>
      <c r="C61" s="277"/>
      <c r="D61" s="276"/>
      <c r="F61" s="276"/>
      <c r="G61" s="276"/>
      <c r="H61" s="278"/>
    </row>
    <row r="62" spans="1:8" x14ac:dyDescent="0.2">
      <c r="A62" s="284" t="s">
        <v>230</v>
      </c>
      <c r="B62" s="276"/>
      <c r="C62" s="277"/>
      <c r="D62" s="276"/>
      <c r="F62" s="276"/>
      <c r="G62" s="276"/>
      <c r="H62" s="278"/>
    </row>
    <row r="63" spans="1:8" x14ac:dyDescent="0.2">
      <c r="A63" s="279" t="s">
        <v>97</v>
      </c>
      <c r="B63" s="276">
        <v>310.74</v>
      </c>
      <c r="C63" s="277">
        <v>627.024</v>
      </c>
      <c r="D63" s="276">
        <v>1287.857</v>
      </c>
      <c r="E63" s="276"/>
      <c r="F63" s="276">
        <v>298.34500000000003</v>
      </c>
      <c r="G63" s="276">
        <v>597.798</v>
      </c>
      <c r="H63" s="276">
        <v>1233.3440000000001</v>
      </c>
    </row>
    <row r="64" spans="1:8" x14ac:dyDescent="0.2">
      <c r="A64" s="279" t="s">
        <v>98</v>
      </c>
      <c r="B64" s="276">
        <v>22.301999999999996</v>
      </c>
      <c r="C64" s="277">
        <v>44.604999999999997</v>
      </c>
      <c r="D64" s="276">
        <v>88.992000000000004</v>
      </c>
      <c r="E64" s="276"/>
      <c r="F64" s="276">
        <v>19.957999999999998</v>
      </c>
      <c r="G64" s="276">
        <v>39.915999999999997</v>
      </c>
      <c r="H64" s="276">
        <v>168.774</v>
      </c>
    </row>
    <row r="65" spans="1:8" x14ac:dyDescent="0.2">
      <c r="A65" s="279" t="s">
        <v>99</v>
      </c>
      <c r="B65" s="276">
        <v>14.436</v>
      </c>
      <c r="C65" s="277">
        <v>28.872</v>
      </c>
      <c r="D65" s="276">
        <v>57.756999999999998</v>
      </c>
      <c r="E65" s="276"/>
      <c r="F65" s="276">
        <v>13.923</v>
      </c>
      <c r="G65" s="276">
        <v>27.846</v>
      </c>
      <c r="H65" s="276">
        <v>113.416</v>
      </c>
    </row>
    <row r="66" spans="1:8" x14ac:dyDescent="0.2">
      <c r="A66" s="269"/>
      <c r="B66" s="276"/>
      <c r="C66" s="277"/>
      <c r="D66" s="276"/>
      <c r="F66" s="276"/>
      <c r="G66" s="276"/>
      <c r="H66" s="278"/>
    </row>
    <row r="67" spans="1:8" x14ac:dyDescent="0.2">
      <c r="A67" s="284" t="s">
        <v>231</v>
      </c>
      <c r="B67" s="276"/>
      <c r="C67" s="277"/>
      <c r="D67" s="276"/>
      <c r="F67" s="276"/>
      <c r="G67" s="276"/>
      <c r="H67" s="278"/>
    </row>
    <row r="68" spans="1:8" x14ac:dyDescent="0.2">
      <c r="A68" s="279" t="s">
        <v>232</v>
      </c>
      <c r="B68" s="276">
        <v>39.171999999999997</v>
      </c>
      <c r="C68" s="277">
        <v>78.599999999999994</v>
      </c>
      <c r="D68" s="276">
        <v>157.44499999999999</v>
      </c>
      <c r="E68" s="276"/>
      <c r="F68" s="276">
        <v>36.119999999999997</v>
      </c>
      <c r="G68" s="276">
        <v>76.558999999999997</v>
      </c>
      <c r="H68" s="276">
        <v>152.01499999999999</v>
      </c>
    </row>
    <row r="69" spans="1:8" x14ac:dyDescent="0.2">
      <c r="A69" s="280" t="s">
        <v>560</v>
      </c>
      <c r="B69" s="276">
        <v>48.293000000000006</v>
      </c>
      <c r="C69" s="277">
        <v>110.68600000000001</v>
      </c>
      <c r="D69" s="276">
        <v>87.725999999999999</v>
      </c>
      <c r="E69" s="276"/>
      <c r="F69" s="276">
        <v>37.054000000000002</v>
      </c>
      <c r="G69" s="276">
        <v>76.361000000000004</v>
      </c>
      <c r="H69" s="276">
        <v>157.53700000000001</v>
      </c>
    </row>
    <row r="70" spans="1:8" x14ac:dyDescent="0.2">
      <c r="A70" s="280" t="s">
        <v>561</v>
      </c>
      <c r="B70" s="276">
        <v>82.078999999999994</v>
      </c>
      <c r="C70" s="277">
        <v>82.078999999999994</v>
      </c>
      <c r="D70" s="276">
        <v>164.15700000000001</v>
      </c>
      <c r="E70" s="276"/>
      <c r="F70" s="276">
        <v>38.429999999999993</v>
      </c>
      <c r="G70" s="276">
        <v>69.44</v>
      </c>
      <c r="H70" s="276">
        <v>140.03899999999999</v>
      </c>
    </row>
    <row r="71" spans="1:8" x14ac:dyDescent="0.2">
      <c r="A71" s="269"/>
      <c r="B71" s="276"/>
      <c r="C71" s="277"/>
      <c r="D71" s="276"/>
      <c r="F71" s="276"/>
      <c r="G71" s="276"/>
      <c r="H71" s="278"/>
    </row>
    <row r="72" spans="1:8" x14ac:dyDescent="0.2">
      <c r="A72" s="269" t="s">
        <v>780</v>
      </c>
      <c r="B72" s="276">
        <v>181.38399999999999</v>
      </c>
      <c r="C72" s="277">
        <v>352.59899999999999</v>
      </c>
      <c r="D72" s="276">
        <v>742.6</v>
      </c>
      <c r="E72" s="276"/>
      <c r="F72" s="276">
        <v>164.726</v>
      </c>
      <c r="G72" s="276">
        <v>317.69900000000001</v>
      </c>
      <c r="H72" s="276">
        <v>660.13</v>
      </c>
    </row>
    <row r="73" spans="1:8" x14ac:dyDescent="0.2">
      <c r="A73" s="269"/>
      <c r="B73" s="276"/>
      <c r="C73" s="277"/>
      <c r="D73" s="276"/>
      <c r="E73" s="285"/>
      <c r="F73" s="276"/>
      <c r="G73" s="276"/>
      <c r="H73" s="278"/>
    </row>
    <row r="74" spans="1:8" x14ac:dyDescent="0.2">
      <c r="A74" s="269" t="s">
        <v>562</v>
      </c>
      <c r="B74" s="276">
        <v>573.44900000000007</v>
      </c>
      <c r="C74" s="277">
        <v>1131.8810000000001</v>
      </c>
      <c r="D74" s="276">
        <v>2233.7280000000001</v>
      </c>
      <c r="E74" s="276"/>
      <c r="F74" s="276">
        <v>531.12299999999993</v>
      </c>
      <c r="G74" s="276">
        <v>1062.2439999999999</v>
      </c>
      <c r="H74" s="276">
        <v>2174.1289999999999</v>
      </c>
    </row>
    <row r="75" spans="1:8" x14ac:dyDescent="0.2">
      <c r="A75" s="269"/>
      <c r="B75" s="276"/>
      <c r="C75" s="277"/>
      <c r="D75" s="276"/>
      <c r="F75" s="276"/>
      <c r="G75" s="276"/>
      <c r="H75" s="278"/>
    </row>
    <row r="76" spans="1:8" x14ac:dyDescent="0.2">
      <c r="A76" s="284" t="s">
        <v>565</v>
      </c>
      <c r="B76" s="276"/>
      <c r="C76" s="277"/>
      <c r="D76" s="276"/>
      <c r="F76" s="276"/>
      <c r="G76" s="276"/>
      <c r="H76" s="278"/>
    </row>
    <row r="77" spans="1:8" x14ac:dyDescent="0.2">
      <c r="A77" s="279" t="s">
        <v>235</v>
      </c>
      <c r="B77" s="276">
        <v>51.393000000000008</v>
      </c>
      <c r="C77" s="277">
        <v>83.284000000000006</v>
      </c>
      <c r="D77" s="276">
        <v>125.259</v>
      </c>
      <c r="E77" s="276"/>
      <c r="F77" s="276">
        <v>97.104000000000013</v>
      </c>
      <c r="G77" s="276">
        <v>201.16300000000001</v>
      </c>
      <c r="H77" s="276">
        <v>386.39699999999999</v>
      </c>
    </row>
    <row r="78" spans="1:8" x14ac:dyDescent="0.2">
      <c r="A78" s="279" t="s">
        <v>233</v>
      </c>
      <c r="B78" s="276">
        <v>0</v>
      </c>
      <c r="C78" s="277">
        <v>0</v>
      </c>
      <c r="D78" s="276">
        <v>0</v>
      </c>
      <c r="E78" s="276"/>
      <c r="F78" s="276">
        <v>1.8989999999999974</v>
      </c>
      <c r="G78" s="276">
        <v>7.6659999999999968</v>
      </c>
      <c r="H78" s="276">
        <v>13.622000000000014</v>
      </c>
    </row>
    <row r="79" spans="1:8" x14ac:dyDescent="0.2">
      <c r="A79" s="279" t="s">
        <v>234</v>
      </c>
      <c r="B79" s="276">
        <v>35.573</v>
      </c>
      <c r="C79" s="277">
        <v>48.856999999999999</v>
      </c>
      <c r="D79" s="276">
        <v>94.754000000000005</v>
      </c>
      <c r="E79" s="276"/>
      <c r="F79" s="276">
        <v>39.908999999999999</v>
      </c>
      <c r="G79" s="276">
        <v>59.47</v>
      </c>
      <c r="H79" s="276">
        <v>74.180000000000007</v>
      </c>
    </row>
    <row r="80" spans="1:8" s="286" customFormat="1" x14ac:dyDescent="0.2">
      <c r="A80" s="279" t="s">
        <v>564</v>
      </c>
      <c r="B80" s="276">
        <v>0</v>
      </c>
      <c r="C80" s="277">
        <v>0</v>
      </c>
      <c r="D80" s="276">
        <v>34.813000000000002</v>
      </c>
      <c r="E80" s="276"/>
      <c r="F80" s="276">
        <v>30.288000000000004</v>
      </c>
      <c r="G80" s="276">
        <v>38.353000000000002</v>
      </c>
      <c r="H80" s="276">
        <v>96.304000000000002</v>
      </c>
    </row>
    <row r="81" spans="1:8" s="286" customFormat="1" x14ac:dyDescent="0.2">
      <c r="A81" s="279" t="s">
        <v>30</v>
      </c>
      <c r="B81" s="276">
        <v>14.654000000000906</v>
      </c>
      <c r="C81" s="277">
        <v>50.923000000000684</v>
      </c>
      <c r="D81" s="276">
        <v>218.13000000000102</v>
      </c>
      <c r="E81" s="276"/>
      <c r="F81" s="276">
        <v>23.107000000000198</v>
      </c>
      <c r="G81" s="276">
        <v>80.891999999999825</v>
      </c>
      <c r="H81" s="276">
        <v>186.84999999999854</v>
      </c>
    </row>
    <row r="82" spans="1:8" s="286" customFormat="1" x14ac:dyDescent="0.2">
      <c r="A82" s="279"/>
      <c r="B82" s="276"/>
      <c r="C82" s="277"/>
      <c r="D82" s="276"/>
      <c r="E82" s="258"/>
      <c r="F82" s="276"/>
      <c r="G82" s="276"/>
      <c r="H82" s="278"/>
    </row>
    <row r="83" spans="1:8" x14ac:dyDescent="0.2">
      <c r="A83" s="266" t="s">
        <v>100</v>
      </c>
      <c r="B83" s="282">
        <v>2451.9540000000002</v>
      </c>
      <c r="C83" s="283">
        <v>4798.1570000000002</v>
      </c>
      <c r="D83" s="282">
        <v>9542.3230000000003</v>
      </c>
      <c r="E83" s="282"/>
      <c r="F83" s="282">
        <v>2049.5380000000005</v>
      </c>
      <c r="G83" s="282">
        <v>4107.3810000000003</v>
      </c>
      <c r="H83" s="282">
        <v>8528.7459999999992</v>
      </c>
    </row>
    <row r="84" spans="1:8" x14ac:dyDescent="0.2">
      <c r="A84" s="266" t="s">
        <v>101</v>
      </c>
      <c r="B84" s="266"/>
      <c r="C84" s="267"/>
      <c r="D84" s="266"/>
      <c r="H84" s="271"/>
    </row>
    <row r="85" spans="1:8" x14ac:dyDescent="0.2">
      <c r="A85" s="269"/>
      <c r="B85" s="269"/>
      <c r="C85" s="277"/>
      <c r="D85" s="276"/>
      <c r="G85" s="276"/>
      <c r="H85" s="278"/>
    </row>
    <row r="86" spans="1:8" x14ac:dyDescent="0.2">
      <c r="A86" s="284" t="s">
        <v>230</v>
      </c>
      <c r="B86" s="284"/>
      <c r="C86" s="287"/>
      <c r="D86" s="269"/>
      <c r="H86" s="271"/>
    </row>
    <row r="87" spans="1:8" x14ac:dyDescent="0.2">
      <c r="A87" s="279" t="s">
        <v>97</v>
      </c>
      <c r="B87" s="276">
        <v>4.6829999999999998</v>
      </c>
      <c r="C87" s="277">
        <v>9.5679999999999996</v>
      </c>
      <c r="D87" s="276">
        <v>18.286000000000001</v>
      </c>
      <c r="E87" s="276"/>
      <c r="F87" s="276">
        <v>4.7020000000000008</v>
      </c>
      <c r="G87" s="276">
        <v>9.0920000000000005</v>
      </c>
      <c r="H87" s="276">
        <v>16.690000000000001</v>
      </c>
    </row>
    <row r="88" spans="1:8" x14ac:dyDescent="0.2">
      <c r="A88" s="269"/>
      <c r="B88" s="276"/>
      <c r="C88" s="277"/>
      <c r="D88" s="276"/>
      <c r="F88" s="276"/>
      <c r="G88" s="276"/>
      <c r="H88" s="278"/>
    </row>
    <row r="89" spans="1:8" x14ac:dyDescent="0.2">
      <c r="A89" s="284" t="s">
        <v>563</v>
      </c>
      <c r="B89" s="276"/>
      <c r="C89" s="277"/>
      <c r="D89" s="276"/>
      <c r="E89" s="288"/>
      <c r="F89" s="276"/>
      <c r="G89" s="276"/>
      <c r="H89" s="278"/>
    </row>
    <row r="90" spans="1:8" x14ac:dyDescent="0.2">
      <c r="A90" s="279" t="s">
        <v>233</v>
      </c>
      <c r="B90" s="276">
        <v>0</v>
      </c>
      <c r="C90" s="277">
        <v>130.31</v>
      </c>
      <c r="D90" s="276">
        <v>130.31</v>
      </c>
      <c r="E90" s="276"/>
      <c r="F90" s="276">
        <v>0</v>
      </c>
      <c r="G90" s="276">
        <v>0</v>
      </c>
      <c r="H90" s="276">
        <v>48.414000000000001</v>
      </c>
    </row>
    <row r="91" spans="1:8" x14ac:dyDescent="0.2">
      <c r="A91" s="279" t="s">
        <v>234</v>
      </c>
      <c r="B91" s="276">
        <v>169.64500000000001</v>
      </c>
      <c r="C91" s="277">
        <v>192.73400000000001</v>
      </c>
      <c r="D91" s="276">
        <v>685.77700000000004</v>
      </c>
      <c r="E91" s="276"/>
      <c r="F91" s="276">
        <v>11.194000000000003</v>
      </c>
      <c r="G91" s="276">
        <v>58.984999999999999</v>
      </c>
      <c r="H91" s="276">
        <v>989.76099999999997</v>
      </c>
    </row>
    <row r="92" spans="1:8" x14ac:dyDescent="0.2">
      <c r="A92" s="279" t="s">
        <v>30</v>
      </c>
      <c r="B92" s="276">
        <v>0</v>
      </c>
      <c r="C92" s="277">
        <v>0</v>
      </c>
      <c r="D92" s="276">
        <v>22</v>
      </c>
      <c r="E92" s="276"/>
      <c r="F92" s="276">
        <v>0</v>
      </c>
      <c r="G92" s="276">
        <v>6</v>
      </c>
      <c r="H92" s="276">
        <v>208</v>
      </c>
    </row>
    <row r="93" spans="1:8" x14ac:dyDescent="0.2">
      <c r="A93" s="269"/>
      <c r="B93" s="286"/>
      <c r="C93" s="289"/>
      <c r="D93" s="276"/>
      <c r="F93" s="276"/>
      <c r="G93" s="276"/>
      <c r="H93" s="278"/>
    </row>
    <row r="94" spans="1:8" x14ac:dyDescent="0.2">
      <c r="A94" s="266" t="s">
        <v>102</v>
      </c>
      <c r="B94" s="282">
        <v>174.49</v>
      </c>
      <c r="C94" s="283">
        <v>332.774</v>
      </c>
      <c r="D94" s="282">
        <v>856.38699999999994</v>
      </c>
      <c r="E94" s="282"/>
      <c r="F94" s="282">
        <v>16.183000000000007</v>
      </c>
      <c r="G94" s="282">
        <v>74.364000000000004</v>
      </c>
      <c r="H94" s="282">
        <v>1262.557</v>
      </c>
    </row>
    <row r="95" spans="1:8" x14ac:dyDescent="0.2">
      <c r="A95" s="269"/>
      <c r="B95" s="276"/>
      <c r="C95" s="277"/>
      <c r="D95" s="276"/>
      <c r="F95" s="276"/>
      <c r="G95" s="276"/>
      <c r="H95" s="278"/>
    </row>
    <row r="96" spans="1:8" x14ac:dyDescent="0.2">
      <c r="A96" s="266" t="s">
        <v>781</v>
      </c>
      <c r="B96" s="282">
        <v>6183.2179999999998</v>
      </c>
      <c r="C96" s="283">
        <v>11990.857</v>
      </c>
      <c r="D96" s="282">
        <v>21934.904999999999</v>
      </c>
      <c r="E96" s="282"/>
      <c r="F96" s="282">
        <v>5401.9009999999998</v>
      </c>
      <c r="G96" s="282">
        <v>10545.901</v>
      </c>
      <c r="H96" s="282">
        <v>21066.865000000002</v>
      </c>
    </row>
    <row r="97" spans="1:8" x14ac:dyDescent="0.2">
      <c r="A97" s="269"/>
      <c r="B97" s="276"/>
      <c r="C97" s="277"/>
      <c r="D97" s="276"/>
      <c r="F97" s="276"/>
      <c r="G97" s="276"/>
      <c r="H97" s="278"/>
    </row>
    <row r="98" spans="1:8" x14ac:dyDescent="0.2">
      <c r="A98" s="266" t="s">
        <v>103</v>
      </c>
      <c r="B98" s="282">
        <v>163.70400000000001</v>
      </c>
      <c r="C98" s="283">
        <v>310.137</v>
      </c>
      <c r="D98" s="282">
        <v>643.65800000000002</v>
      </c>
      <c r="E98" s="282"/>
      <c r="F98" s="282">
        <v>134.66999999999999</v>
      </c>
      <c r="G98" s="282">
        <v>270.74799999999999</v>
      </c>
      <c r="H98" s="282">
        <v>585.22299999999996</v>
      </c>
    </row>
    <row r="99" spans="1:8" x14ac:dyDescent="0.2">
      <c r="A99" s="269"/>
      <c r="B99" s="276"/>
      <c r="C99" s="277"/>
      <c r="D99" s="276"/>
      <c r="F99" s="276"/>
      <c r="G99" s="276"/>
      <c r="H99" s="278"/>
    </row>
    <row r="100" spans="1:8" x14ac:dyDescent="0.2">
      <c r="A100" s="266" t="s">
        <v>107</v>
      </c>
      <c r="B100" s="282">
        <v>1530.3789999999999</v>
      </c>
      <c r="C100" s="283">
        <v>2853.8389999999999</v>
      </c>
      <c r="D100" s="282">
        <v>5548.8040000000001</v>
      </c>
      <c r="E100" s="282"/>
      <c r="F100" s="282">
        <v>1223.0069999999998</v>
      </c>
      <c r="G100" s="282">
        <v>2514.9699999999998</v>
      </c>
      <c r="H100" s="282">
        <v>5230.5479999999998</v>
      </c>
    </row>
    <row r="101" spans="1:8" x14ac:dyDescent="0.2">
      <c r="A101" s="269"/>
      <c r="B101" s="276"/>
      <c r="C101" s="277"/>
      <c r="D101" s="276"/>
      <c r="F101" s="276"/>
      <c r="G101" s="276"/>
      <c r="H101" s="278"/>
    </row>
    <row r="102" spans="1:8" x14ac:dyDescent="0.2">
      <c r="A102" s="266" t="s">
        <v>108</v>
      </c>
      <c r="B102" s="276"/>
      <c r="C102" s="277"/>
      <c r="D102" s="276"/>
      <c r="E102" s="288"/>
      <c r="F102" s="276"/>
      <c r="G102" s="276"/>
      <c r="H102" s="278"/>
    </row>
    <row r="103" spans="1:8" x14ac:dyDescent="0.2">
      <c r="A103" s="279" t="s">
        <v>109</v>
      </c>
      <c r="B103" s="276">
        <v>30.415000000000003</v>
      </c>
      <c r="C103" s="277">
        <v>57.511000000000003</v>
      </c>
      <c r="D103" s="276">
        <v>99.382000000000005</v>
      </c>
      <c r="E103" s="276"/>
      <c r="F103" s="276">
        <v>27.881999999999998</v>
      </c>
      <c r="G103" s="276">
        <v>57.045999999999999</v>
      </c>
      <c r="H103" s="276">
        <v>105.32</v>
      </c>
    </row>
    <row r="104" spans="1:8" x14ac:dyDescent="0.2">
      <c r="A104" s="279" t="s">
        <v>110</v>
      </c>
      <c r="B104" s="276">
        <v>46.000999999999998</v>
      </c>
      <c r="C104" s="277">
        <v>94.757999999999996</v>
      </c>
      <c r="D104" s="276">
        <v>201.589</v>
      </c>
      <c r="E104" s="276"/>
      <c r="F104" s="276">
        <v>47.393000000000001</v>
      </c>
      <c r="G104" s="276">
        <v>95.350999999999999</v>
      </c>
      <c r="H104" s="276">
        <v>206.529</v>
      </c>
    </row>
    <row r="105" spans="1:8" x14ac:dyDescent="0.2">
      <c r="A105" s="279" t="s">
        <v>111</v>
      </c>
      <c r="B105" s="276">
        <v>185.1160000000047</v>
      </c>
      <c r="C105" s="277">
        <v>344.30000000000314</v>
      </c>
      <c r="D105" s="276">
        <v>717.65000000001373</v>
      </c>
      <c r="E105" s="276"/>
      <c r="F105" s="276">
        <v>147.20000000000763</v>
      </c>
      <c r="G105" s="276">
        <v>301.50800000000612</v>
      </c>
      <c r="H105" s="276">
        <v>719.53900000000635</v>
      </c>
    </row>
    <row r="106" spans="1:8" x14ac:dyDescent="0.2">
      <c r="A106" s="266" t="s">
        <v>112</v>
      </c>
      <c r="B106" s="282">
        <v>261.5320000000047</v>
      </c>
      <c r="C106" s="283">
        <v>496.56900000000314</v>
      </c>
      <c r="D106" s="282">
        <v>1018.6210000000137</v>
      </c>
      <c r="E106" s="282"/>
      <c r="F106" s="282">
        <v>222.47500000000764</v>
      </c>
      <c r="G106" s="282">
        <v>453.90500000000611</v>
      </c>
      <c r="H106" s="282">
        <v>1031.3880000000063</v>
      </c>
    </row>
    <row r="107" spans="1:8" x14ac:dyDescent="0.2">
      <c r="A107" s="269"/>
      <c r="B107" s="276"/>
      <c r="C107" s="277"/>
      <c r="D107" s="276"/>
      <c r="F107" s="276"/>
      <c r="G107" s="276"/>
      <c r="H107" s="278"/>
    </row>
    <row r="108" spans="1:8" x14ac:dyDescent="0.2">
      <c r="A108" s="266" t="s">
        <v>113</v>
      </c>
      <c r="B108" s="282">
        <v>12990.513000000004</v>
      </c>
      <c r="C108" s="283">
        <v>25393.208000000002</v>
      </c>
      <c r="D108" s="282">
        <v>47760.487000000008</v>
      </c>
      <c r="E108" s="282"/>
      <c r="F108" s="282">
        <v>11512.171000000009</v>
      </c>
      <c r="G108" s="282">
        <v>22422.752000000008</v>
      </c>
      <c r="H108" s="282">
        <v>45819.219000000005</v>
      </c>
    </row>
    <row r="109" spans="1:8" x14ac:dyDescent="0.2">
      <c r="B109" s="286"/>
    </row>
    <row r="110" spans="1:8" ht="13.5" x14ac:dyDescent="0.25">
      <c r="A110" s="290" t="s">
        <v>782</v>
      </c>
      <c r="B110" s="223"/>
      <c r="C110" s="223"/>
      <c r="D110" s="256"/>
      <c r="E110" s="256"/>
      <c r="F110" s="256"/>
      <c r="G110" s="256"/>
      <c r="H110" s="257"/>
    </row>
    <row r="111" spans="1:8" ht="13.5" x14ac:dyDescent="0.25">
      <c r="A111" s="290" t="s">
        <v>768</v>
      </c>
      <c r="B111" s="223"/>
      <c r="C111" s="223"/>
      <c r="D111" s="223"/>
      <c r="E111" s="223"/>
      <c r="F111" s="223"/>
      <c r="G111" s="223"/>
      <c r="H111" s="222"/>
    </row>
    <row r="112" spans="1:8" ht="13.5" x14ac:dyDescent="0.25">
      <c r="A112" s="291" t="s">
        <v>547</v>
      </c>
      <c r="B112" s="224"/>
      <c r="C112" s="224"/>
      <c r="D112" s="224"/>
      <c r="E112" s="224"/>
      <c r="F112" s="224"/>
      <c r="G112" s="224"/>
      <c r="H112" s="225"/>
    </row>
  </sheetData>
  <mergeCells count="4">
    <mergeCell ref="A3:H3"/>
    <mergeCell ref="A4:H4"/>
    <mergeCell ref="B6:D6"/>
    <mergeCell ref="F6:H6"/>
  </mergeCells>
  <pageMargins left="0.6" right="0.35" top="0.47" bottom="0.77" header="0.18" footer="0.5"/>
  <pageSetup paperSize="9"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I27"/>
  <sheetViews>
    <sheetView showGridLines="0" zoomScaleNormal="100" workbookViewId="0"/>
  </sheetViews>
  <sheetFormatPr defaultColWidth="9.140625" defaultRowHeight="11.25" x14ac:dyDescent="0.2"/>
  <cols>
    <col min="1" max="1" width="60.7109375" style="329" customWidth="1"/>
    <col min="2" max="5" width="10.7109375" style="309" customWidth="1"/>
    <col min="6" max="16384" width="9.140625" style="309"/>
  </cols>
  <sheetData>
    <row r="1" spans="1:9" ht="12.75" x14ac:dyDescent="0.2">
      <c r="A1" s="302" t="s">
        <v>607</v>
      </c>
    </row>
    <row r="2" spans="1:9" ht="12.75" x14ac:dyDescent="0.2">
      <c r="A2" s="302"/>
    </row>
    <row r="3" spans="1:9" ht="15.75" x14ac:dyDescent="0.25">
      <c r="A3" s="750" t="s">
        <v>608</v>
      </c>
      <c r="B3" s="750"/>
      <c r="C3" s="750"/>
      <c r="D3" s="750"/>
      <c r="E3" s="328"/>
      <c r="F3" s="328"/>
    </row>
    <row r="4" spans="1:9" x14ac:dyDescent="0.2">
      <c r="F4" s="330"/>
      <c r="G4" s="330"/>
      <c r="H4" s="330"/>
      <c r="I4" s="330"/>
    </row>
    <row r="5" spans="1:9" ht="3" customHeight="1" x14ac:dyDescent="0.2">
      <c r="F5" s="330"/>
      <c r="G5" s="330"/>
      <c r="H5" s="330"/>
      <c r="I5" s="330"/>
    </row>
    <row r="6" spans="1:9" x14ac:dyDescent="0.2">
      <c r="A6" s="746"/>
      <c r="B6" s="629">
        <v>2018</v>
      </c>
      <c r="C6" s="630">
        <v>2017</v>
      </c>
      <c r="D6" s="331" t="s">
        <v>609</v>
      </c>
      <c r="E6" s="332"/>
      <c r="F6" s="330"/>
      <c r="G6" s="330"/>
      <c r="H6" s="330"/>
      <c r="I6" s="330"/>
    </row>
    <row r="7" spans="1:9" x14ac:dyDescent="0.2">
      <c r="A7" s="747"/>
      <c r="B7" s="333" t="s">
        <v>0</v>
      </c>
      <c r="C7" s="334" t="s">
        <v>0</v>
      </c>
      <c r="D7" s="334" t="s">
        <v>0</v>
      </c>
      <c r="E7" s="334"/>
      <c r="F7" s="330"/>
      <c r="G7" s="330"/>
      <c r="H7" s="330"/>
      <c r="I7" s="330"/>
    </row>
    <row r="8" spans="1:9" x14ac:dyDescent="0.2">
      <c r="A8" s="335" t="s">
        <v>610</v>
      </c>
      <c r="B8" s="336"/>
      <c r="C8" s="337"/>
      <c r="D8" s="337"/>
      <c r="E8" s="337"/>
      <c r="F8" s="330"/>
      <c r="G8" s="330"/>
      <c r="H8" s="330"/>
      <c r="I8" s="330"/>
    </row>
    <row r="9" spans="1:9" ht="3" customHeight="1" x14ac:dyDescent="0.2">
      <c r="B9" s="336"/>
      <c r="C9" s="337"/>
      <c r="D9" s="337"/>
      <c r="E9" s="337"/>
      <c r="F9" s="330"/>
      <c r="G9" s="330"/>
      <c r="H9" s="330"/>
      <c r="I9" s="330"/>
    </row>
    <row r="10" spans="1:9" x14ac:dyDescent="0.2">
      <c r="A10" s="329" t="s">
        <v>611</v>
      </c>
      <c r="B10" s="338">
        <v>-16139.08</v>
      </c>
      <c r="C10" s="339">
        <v>-12929.397000000001</v>
      </c>
      <c r="D10" s="339">
        <v>-3209.6829999999991</v>
      </c>
      <c r="E10" s="339"/>
      <c r="F10" s="330"/>
      <c r="G10" s="330"/>
      <c r="H10" s="330"/>
      <c r="I10" s="330"/>
    </row>
    <row r="11" spans="1:9" x14ac:dyDescent="0.2">
      <c r="A11" s="329" t="s">
        <v>612</v>
      </c>
      <c r="B11" s="340">
        <v>14910.843999999999</v>
      </c>
      <c r="C11" s="339">
        <v>13148.655000000001</v>
      </c>
      <c r="D11" s="339">
        <v>1762.1889999999985</v>
      </c>
      <c r="E11" s="339"/>
      <c r="F11" s="330"/>
      <c r="G11" s="330"/>
      <c r="H11" s="330"/>
      <c r="I11" s="330"/>
    </row>
    <row r="12" spans="1:9" x14ac:dyDescent="0.2">
      <c r="A12" s="329" t="s">
        <v>613</v>
      </c>
      <c r="B12" s="340">
        <v>-24.478999999999999</v>
      </c>
      <c r="C12" s="339">
        <v>-23.692</v>
      </c>
      <c r="D12" s="339" t="s">
        <v>505</v>
      </c>
      <c r="E12" s="339"/>
      <c r="F12" s="330"/>
      <c r="G12" s="330"/>
      <c r="H12" s="330"/>
      <c r="I12" s="330"/>
    </row>
    <row r="13" spans="1:9" x14ac:dyDescent="0.2">
      <c r="A13" s="335" t="s">
        <v>614</v>
      </c>
      <c r="B13" s="341">
        <v>-1252.7159999999999</v>
      </c>
      <c r="C13" s="342">
        <v>195.565</v>
      </c>
      <c r="D13" s="342">
        <v>-1448.2809999999999</v>
      </c>
      <c r="E13" s="339"/>
      <c r="F13" s="330"/>
      <c r="G13" s="330"/>
      <c r="H13" s="330"/>
      <c r="I13" s="330"/>
    </row>
    <row r="14" spans="1:9" x14ac:dyDescent="0.2">
      <c r="A14" s="343"/>
      <c r="B14" s="338"/>
      <c r="C14" s="339"/>
      <c r="D14" s="339"/>
      <c r="E14" s="339"/>
      <c r="F14" s="330"/>
      <c r="G14" s="330"/>
      <c r="H14" s="330"/>
      <c r="I14" s="330"/>
    </row>
    <row r="15" spans="1:9" x14ac:dyDescent="0.2">
      <c r="A15" s="329" t="s">
        <v>867</v>
      </c>
      <c r="B15" s="338">
        <v>5829.8069999999998</v>
      </c>
      <c r="C15" s="339">
        <v>5178.4530000000004</v>
      </c>
      <c r="D15" s="339">
        <v>651.35399999999936</v>
      </c>
      <c r="E15" s="339"/>
      <c r="F15" s="330"/>
      <c r="G15" s="330"/>
      <c r="H15" s="330"/>
      <c r="I15" s="330"/>
    </row>
    <row r="16" spans="1:9" x14ac:dyDescent="0.2">
      <c r="A16" s="344" t="s">
        <v>615</v>
      </c>
      <c r="B16" s="656">
        <v>4577</v>
      </c>
      <c r="C16" s="345">
        <v>5374</v>
      </c>
      <c r="D16" s="345">
        <v>-797</v>
      </c>
      <c r="E16" s="339"/>
      <c r="F16" s="330"/>
      <c r="G16" s="330"/>
      <c r="H16" s="330"/>
      <c r="I16" s="330"/>
    </row>
    <row r="17" spans="1:9" ht="12.75" x14ac:dyDescent="0.2">
      <c r="A17" s="346"/>
      <c r="B17" s="347"/>
      <c r="C17" s="347"/>
      <c r="D17" s="339"/>
      <c r="E17" s="347"/>
      <c r="F17" s="348"/>
      <c r="G17" s="330"/>
      <c r="H17" s="330"/>
      <c r="I17" s="330"/>
    </row>
    <row r="18" spans="1:9" ht="47.25" customHeight="1" x14ac:dyDescent="0.2">
      <c r="A18" s="748" t="s">
        <v>868</v>
      </c>
      <c r="B18" s="749"/>
      <c r="C18" s="749"/>
      <c r="D18" s="749"/>
    </row>
    <row r="19" spans="1:9" ht="30" customHeight="1" x14ac:dyDescent="0.2">
      <c r="A19" s="748" t="s">
        <v>856</v>
      </c>
      <c r="B19" s="749"/>
      <c r="C19" s="749"/>
      <c r="D19" s="749"/>
    </row>
    <row r="20" spans="1:9" x14ac:dyDescent="0.2">
      <c r="A20" s="349" t="s">
        <v>546</v>
      </c>
      <c r="B20" s="350"/>
      <c r="C20" s="350"/>
      <c r="D20" s="350"/>
    </row>
    <row r="27" spans="1:9" x14ac:dyDescent="0.2">
      <c r="A27" s="430"/>
    </row>
  </sheetData>
  <mergeCells count="4">
    <mergeCell ref="A6:A7"/>
    <mergeCell ref="A18:D18"/>
    <mergeCell ref="A3:D3"/>
    <mergeCell ref="A19:D19"/>
  </mergeCells>
  <pageMargins left="0.75" right="0.75" top="1" bottom="1" header="0.5" footer="0.5"/>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pageSetUpPr fitToPage="1"/>
  </sheetPr>
  <dimension ref="A1:E57"/>
  <sheetViews>
    <sheetView showGridLines="0" zoomScaleNormal="100" workbookViewId="0"/>
  </sheetViews>
  <sheetFormatPr defaultColWidth="9.140625" defaultRowHeight="11.25" x14ac:dyDescent="0.2"/>
  <cols>
    <col min="1" max="1" width="60.7109375" style="354" customWidth="1"/>
    <col min="2" max="5" width="9.7109375" style="352" customWidth="1"/>
    <col min="6" max="16384" width="9.140625" style="352"/>
  </cols>
  <sheetData>
    <row r="1" spans="1:5" ht="12.75" x14ac:dyDescent="0.2">
      <c r="A1" s="351" t="s">
        <v>616</v>
      </c>
    </row>
    <row r="2" spans="1:5" ht="15.75" x14ac:dyDescent="0.25">
      <c r="A2" s="720" t="s">
        <v>617</v>
      </c>
      <c r="B2" s="720"/>
      <c r="C2" s="720"/>
      <c r="D2" s="353"/>
      <c r="E2" s="353"/>
    </row>
    <row r="3" spans="1:5" s="490" customFormat="1" ht="14.25" x14ac:dyDescent="0.2">
      <c r="A3" s="751" t="s">
        <v>498</v>
      </c>
      <c r="B3" s="751"/>
      <c r="C3" s="751"/>
      <c r="D3" s="489"/>
      <c r="E3" s="489"/>
    </row>
    <row r="4" spans="1:5" ht="3" customHeight="1" x14ac:dyDescent="0.2"/>
    <row r="5" spans="1:5" x14ac:dyDescent="0.2">
      <c r="A5" s="752"/>
      <c r="B5" s="355">
        <v>2018</v>
      </c>
      <c r="C5" s="356">
        <v>2017</v>
      </c>
      <c r="D5" s="357" t="s">
        <v>609</v>
      </c>
      <c r="E5" s="358"/>
    </row>
    <row r="6" spans="1:5" x14ac:dyDescent="0.2">
      <c r="A6" s="753"/>
      <c r="B6" s="359" t="s">
        <v>0</v>
      </c>
      <c r="C6" s="360" t="s">
        <v>0</v>
      </c>
      <c r="D6" s="360" t="s">
        <v>0</v>
      </c>
      <c r="E6" s="360"/>
    </row>
    <row r="7" spans="1:5" x14ac:dyDescent="0.2">
      <c r="A7" s="361" t="s">
        <v>63</v>
      </c>
      <c r="B7" s="359"/>
      <c r="C7" s="362"/>
    </row>
    <row r="8" spans="1:5" x14ac:dyDescent="0.2">
      <c r="A8" s="363" t="s">
        <v>618</v>
      </c>
      <c r="B8" s="359"/>
      <c r="C8" s="362"/>
    </row>
    <row r="9" spans="1:5" x14ac:dyDescent="0.2">
      <c r="A9" s="364" t="s">
        <v>9</v>
      </c>
      <c r="B9" s="365">
        <v>3732.6370000000002</v>
      </c>
      <c r="C9" s="366">
        <v>3209.337</v>
      </c>
      <c r="D9" s="367">
        <v>523.30000000000018</v>
      </c>
      <c r="E9" s="367"/>
    </row>
    <row r="10" spans="1:5" x14ac:dyDescent="0.2">
      <c r="A10" s="368" t="s">
        <v>619</v>
      </c>
      <c r="B10" s="365">
        <v>2117.8890000000001</v>
      </c>
      <c r="C10" s="366">
        <v>1451.098</v>
      </c>
      <c r="D10" s="367">
        <v>666.79100000000017</v>
      </c>
      <c r="E10" s="367"/>
    </row>
    <row r="11" spans="1:5" x14ac:dyDescent="0.2">
      <c r="A11" s="364" t="s">
        <v>620</v>
      </c>
      <c r="B11" s="365">
        <v>751.83100000000002</v>
      </c>
      <c r="C11" s="366">
        <v>1027.308</v>
      </c>
      <c r="D11" s="367">
        <v>-275.47699999999998</v>
      </c>
      <c r="E11" s="367"/>
    </row>
    <row r="12" spans="1:5" x14ac:dyDescent="0.2">
      <c r="A12" s="364" t="s">
        <v>621</v>
      </c>
      <c r="B12" s="365">
        <v>3245.9459999999999</v>
      </c>
      <c r="C12" s="366">
        <v>3149.223</v>
      </c>
      <c r="D12" s="367">
        <v>96.722999999999956</v>
      </c>
      <c r="E12" s="367"/>
    </row>
    <row r="13" spans="1:5" x14ac:dyDescent="0.2">
      <c r="A13" s="364" t="s">
        <v>30</v>
      </c>
      <c r="B13" s="365">
        <v>341.32400000000001</v>
      </c>
      <c r="C13" s="366">
        <v>299.24099999999999</v>
      </c>
      <c r="D13" s="367">
        <v>42.083000000000027</v>
      </c>
      <c r="E13" s="367"/>
    </row>
    <row r="14" spans="1:5" x14ac:dyDescent="0.2">
      <c r="A14" s="363" t="s">
        <v>622</v>
      </c>
      <c r="B14" s="369">
        <v>10189.627</v>
      </c>
      <c r="C14" s="370">
        <v>9136.2080000000005</v>
      </c>
      <c r="D14" s="371">
        <v>1053.4189999999999</v>
      </c>
      <c r="E14" s="367"/>
    </row>
    <row r="15" spans="1:5" ht="3" customHeight="1" x14ac:dyDescent="0.2">
      <c r="A15" s="372"/>
      <c r="B15" s="365"/>
      <c r="C15" s="366"/>
      <c r="D15" s="367">
        <v>0</v>
      </c>
      <c r="E15" s="367"/>
    </row>
    <row r="16" spans="1:5" x14ac:dyDescent="0.2">
      <c r="A16" s="363" t="s">
        <v>623</v>
      </c>
      <c r="B16" s="373"/>
      <c r="C16" s="366"/>
      <c r="D16" s="367"/>
      <c r="E16" s="367"/>
    </row>
    <row r="17" spans="1:5" x14ac:dyDescent="0.2">
      <c r="A17" s="364" t="s">
        <v>624</v>
      </c>
      <c r="B17" s="365">
        <v>3.3959999999999999</v>
      </c>
      <c r="C17" s="366">
        <v>3.2469999999999999</v>
      </c>
      <c r="D17" s="367">
        <v>0</v>
      </c>
    </row>
    <row r="18" spans="1:5" x14ac:dyDescent="0.2">
      <c r="A18" s="364" t="s">
        <v>625</v>
      </c>
      <c r="B18" s="365"/>
      <c r="C18" s="366"/>
      <c r="D18" s="367"/>
      <c r="E18" s="367"/>
    </row>
    <row r="19" spans="1:5" x14ac:dyDescent="0.2">
      <c r="A19" s="374" t="s">
        <v>626</v>
      </c>
      <c r="B19" s="375">
        <v>0.70499999999999996</v>
      </c>
      <c r="C19" s="366">
        <v>0.69099999999999995</v>
      </c>
      <c r="D19" s="367">
        <v>0</v>
      </c>
      <c r="E19" s="367"/>
    </row>
    <row r="20" spans="1:5" x14ac:dyDescent="0.2">
      <c r="A20" s="376" t="s">
        <v>627</v>
      </c>
      <c r="B20" s="365">
        <v>9.3000000000000007</v>
      </c>
      <c r="C20" s="352">
        <v>4.4000000000000004</v>
      </c>
      <c r="D20" s="367">
        <v>4.9000000000000004</v>
      </c>
      <c r="E20" s="367"/>
    </row>
    <row r="21" spans="1:5" x14ac:dyDescent="0.2">
      <c r="A21" s="364" t="s">
        <v>16</v>
      </c>
      <c r="B21" s="365">
        <v>0</v>
      </c>
      <c r="C21" s="366">
        <v>3750</v>
      </c>
      <c r="D21" s="367">
        <v>-3750</v>
      </c>
      <c r="E21" s="367"/>
    </row>
    <row r="22" spans="1:5" x14ac:dyDescent="0.2">
      <c r="A22" s="363" t="s">
        <v>628</v>
      </c>
      <c r="B22" s="369">
        <v>13.401</v>
      </c>
      <c r="C22" s="370">
        <v>3758.3380000000002</v>
      </c>
      <c r="D22" s="371">
        <v>-3744.9370000000004</v>
      </c>
      <c r="E22" s="367"/>
    </row>
    <row r="23" spans="1:5" ht="3" customHeight="1" x14ac:dyDescent="0.2">
      <c r="A23" s="372"/>
      <c r="B23" s="373"/>
      <c r="C23" s="366"/>
      <c r="D23" s="367">
        <v>0</v>
      </c>
      <c r="E23" s="367"/>
    </row>
    <row r="24" spans="1:5" x14ac:dyDescent="0.2">
      <c r="A24" s="361" t="s">
        <v>629</v>
      </c>
      <c r="B24" s="373">
        <v>10203.028</v>
      </c>
      <c r="C24" s="377">
        <v>12894.546</v>
      </c>
      <c r="D24" s="378">
        <v>-2691.518</v>
      </c>
      <c r="E24" s="378"/>
    </row>
    <row r="25" spans="1:5" ht="3" customHeight="1" x14ac:dyDescent="0.2">
      <c r="A25" s="372"/>
      <c r="B25" s="365"/>
      <c r="C25" s="366"/>
      <c r="D25" s="367">
        <v>0</v>
      </c>
      <c r="E25" s="367"/>
    </row>
    <row r="26" spans="1:5" x14ac:dyDescent="0.2">
      <c r="A26" s="361" t="s">
        <v>630</v>
      </c>
      <c r="B26" s="365"/>
      <c r="C26" s="366"/>
      <c r="D26" s="367"/>
      <c r="E26" s="367"/>
    </row>
    <row r="27" spans="1:5" x14ac:dyDescent="0.2">
      <c r="A27" s="363" t="s">
        <v>631</v>
      </c>
      <c r="B27" s="373"/>
      <c r="C27" s="366"/>
      <c r="D27" s="367"/>
      <c r="E27" s="367"/>
    </row>
    <row r="28" spans="1:5" x14ac:dyDescent="0.2">
      <c r="A28" s="364" t="s">
        <v>784</v>
      </c>
      <c r="B28" s="365">
        <v>1366.0640000000001</v>
      </c>
      <c r="C28" s="366">
        <v>1288.1400000000001</v>
      </c>
      <c r="D28" s="367">
        <v>77.923999999999978</v>
      </c>
      <c r="E28" s="367"/>
    </row>
    <row r="29" spans="1:5" x14ac:dyDescent="0.2">
      <c r="A29" s="364" t="s">
        <v>785</v>
      </c>
      <c r="B29" s="365">
        <v>10245.677</v>
      </c>
      <c r="C29" s="366">
        <v>9728.0609999999997</v>
      </c>
      <c r="D29" s="367">
        <v>517.61599999999999</v>
      </c>
      <c r="E29" s="367"/>
    </row>
    <row r="30" spans="1:5" x14ac:dyDescent="0.2">
      <c r="A30" s="364" t="s">
        <v>633</v>
      </c>
      <c r="B30" s="379">
        <v>27.9</v>
      </c>
      <c r="C30" s="366" t="s">
        <v>505</v>
      </c>
      <c r="D30" s="367">
        <v>28</v>
      </c>
      <c r="E30" s="367"/>
    </row>
    <row r="31" spans="1:5" x14ac:dyDescent="0.2">
      <c r="A31" s="363" t="s">
        <v>634</v>
      </c>
      <c r="B31" s="369">
        <v>11639.641</v>
      </c>
      <c r="C31" s="370">
        <v>11016.200999999999</v>
      </c>
      <c r="D31" s="371">
        <v>623.44000000000051</v>
      </c>
      <c r="E31" s="371"/>
    </row>
    <row r="32" spans="1:5" ht="3" customHeight="1" x14ac:dyDescent="0.2">
      <c r="A32" s="372"/>
      <c r="B32" s="365"/>
      <c r="C32" s="366"/>
      <c r="D32" s="367">
        <v>0</v>
      </c>
      <c r="E32" s="367"/>
    </row>
    <row r="33" spans="1:5" x14ac:dyDescent="0.2">
      <c r="A33" s="363" t="s">
        <v>635</v>
      </c>
      <c r="B33" s="365"/>
      <c r="C33" s="366"/>
      <c r="D33" s="367"/>
      <c r="E33" s="367"/>
    </row>
    <row r="34" spans="1:5" x14ac:dyDescent="0.2">
      <c r="A34" s="364" t="s">
        <v>632</v>
      </c>
      <c r="B34" s="365">
        <v>170.14099999999999</v>
      </c>
      <c r="C34" s="366">
        <v>154.447</v>
      </c>
      <c r="D34" s="367">
        <v>15.693999999999988</v>
      </c>
      <c r="E34" s="367"/>
    </row>
    <row r="35" spans="1:5" x14ac:dyDescent="0.2">
      <c r="A35" s="364" t="s">
        <v>636</v>
      </c>
      <c r="B35" s="365">
        <v>655.41200000000003</v>
      </c>
      <c r="C35" s="366">
        <v>723.91</v>
      </c>
      <c r="D35" s="367">
        <v>-68.497999999999934</v>
      </c>
      <c r="E35" s="367"/>
    </row>
    <row r="36" spans="1:5" x14ac:dyDescent="0.2">
      <c r="A36" s="364" t="s">
        <v>637</v>
      </c>
      <c r="B36" s="379">
        <v>0</v>
      </c>
      <c r="C36" s="366" t="s">
        <v>505</v>
      </c>
      <c r="D36" s="367">
        <v>0</v>
      </c>
      <c r="E36" s="366"/>
    </row>
    <row r="37" spans="1:5" x14ac:dyDescent="0.2">
      <c r="A37" s="363" t="s">
        <v>638</v>
      </c>
      <c r="B37" s="369">
        <v>825.553</v>
      </c>
      <c r="C37" s="370">
        <v>878.35699999999997</v>
      </c>
      <c r="D37" s="371">
        <v>-52.803999999999974</v>
      </c>
      <c r="E37" s="371"/>
    </row>
    <row r="38" spans="1:5" ht="3" customHeight="1" x14ac:dyDescent="0.2">
      <c r="A38" s="372"/>
      <c r="B38" s="365"/>
      <c r="C38" s="366"/>
      <c r="D38" s="367">
        <v>0</v>
      </c>
      <c r="E38" s="367"/>
    </row>
    <row r="39" spans="1:5" x14ac:dyDescent="0.2">
      <c r="A39" s="363" t="s">
        <v>623</v>
      </c>
      <c r="B39" s="373"/>
      <c r="C39" s="366"/>
      <c r="D39" s="367"/>
      <c r="E39" s="367"/>
    </row>
    <row r="40" spans="1:5" x14ac:dyDescent="0.2">
      <c r="A40" s="368" t="s">
        <v>639</v>
      </c>
      <c r="B40" s="379">
        <v>0</v>
      </c>
      <c r="C40" s="366" t="s">
        <v>505</v>
      </c>
      <c r="D40" s="367">
        <v>0</v>
      </c>
      <c r="E40" s="367"/>
    </row>
    <row r="41" spans="1:5" x14ac:dyDescent="0.2">
      <c r="A41" s="364" t="s">
        <v>640</v>
      </c>
      <c r="B41" s="365">
        <v>9.3000000000000007</v>
      </c>
      <c r="C41" s="366">
        <v>4.4000000000000004</v>
      </c>
      <c r="D41" s="367">
        <v>4.9000000000000004</v>
      </c>
      <c r="E41" s="367"/>
    </row>
    <row r="42" spans="1:5" x14ac:dyDescent="0.2">
      <c r="A42" s="363" t="s">
        <v>628</v>
      </c>
      <c r="B42" s="369">
        <v>9.3000000000000007</v>
      </c>
      <c r="C42" s="370">
        <v>4.4000000000000004</v>
      </c>
      <c r="D42" s="371">
        <v>4.9000000000000004</v>
      </c>
      <c r="E42" s="367"/>
    </row>
    <row r="43" spans="1:5" ht="3" customHeight="1" x14ac:dyDescent="0.2">
      <c r="A43" s="372"/>
      <c r="B43" s="373"/>
      <c r="C43" s="366"/>
      <c r="D43" s="367">
        <v>0</v>
      </c>
      <c r="E43" s="367"/>
    </row>
    <row r="44" spans="1:5" x14ac:dyDescent="0.2">
      <c r="A44" s="361" t="s">
        <v>641</v>
      </c>
      <c r="B44" s="373">
        <v>12474.494000000001</v>
      </c>
      <c r="C44" s="377">
        <v>11898.958000000001</v>
      </c>
      <c r="D44" s="378">
        <v>575.53600000000006</v>
      </c>
      <c r="E44" s="378"/>
    </row>
    <row r="45" spans="1:5" ht="3" customHeight="1" x14ac:dyDescent="0.2">
      <c r="A45" s="372"/>
      <c r="B45" s="373"/>
      <c r="C45" s="366"/>
      <c r="D45" s="378">
        <v>0</v>
      </c>
      <c r="E45" s="367"/>
    </row>
    <row r="46" spans="1:5" x14ac:dyDescent="0.2">
      <c r="A46" s="361" t="s">
        <v>642</v>
      </c>
      <c r="B46" s="373">
        <v>-2271.4660000000003</v>
      </c>
      <c r="C46" s="377">
        <v>995.58799999999974</v>
      </c>
      <c r="D46" s="378">
        <v>-3267.0540000000001</v>
      </c>
      <c r="E46" s="378"/>
    </row>
    <row r="47" spans="1:5" ht="3" customHeight="1" x14ac:dyDescent="0.2">
      <c r="A47" s="372"/>
      <c r="B47" s="373"/>
      <c r="C47" s="366"/>
      <c r="D47" s="367">
        <v>0</v>
      </c>
      <c r="E47" s="367"/>
    </row>
    <row r="48" spans="1:5" x14ac:dyDescent="0.2">
      <c r="A48" s="361" t="s">
        <v>643</v>
      </c>
      <c r="B48" s="365"/>
      <c r="C48" s="366"/>
      <c r="D48" s="367"/>
      <c r="E48" s="367"/>
    </row>
    <row r="49" spans="1:5" x14ac:dyDescent="0.2">
      <c r="A49" s="364" t="s">
        <v>644</v>
      </c>
      <c r="B49" s="365">
        <v>-13867.612999999999</v>
      </c>
      <c r="C49" s="366">
        <v>-13924.986000000001</v>
      </c>
      <c r="D49" s="367">
        <v>57.373000000001412</v>
      </c>
      <c r="E49" s="367"/>
    </row>
    <row r="50" spans="1:5" x14ac:dyDescent="0.2">
      <c r="A50" s="364" t="s">
        <v>645</v>
      </c>
      <c r="B50" s="365">
        <v>-16139.08</v>
      </c>
      <c r="C50" s="366">
        <v>-12929.397000000001</v>
      </c>
      <c r="D50" s="367">
        <v>-3209.6829999999991</v>
      </c>
      <c r="E50" s="367"/>
    </row>
    <row r="51" spans="1:5" ht="3" customHeight="1" x14ac:dyDescent="0.2">
      <c r="A51" s="372"/>
      <c r="B51" s="373"/>
      <c r="C51" s="366"/>
      <c r="D51" s="367">
        <v>0</v>
      </c>
      <c r="E51" s="367"/>
    </row>
    <row r="52" spans="1:5" x14ac:dyDescent="0.2">
      <c r="A52" s="372" t="s">
        <v>64</v>
      </c>
      <c r="B52" s="365"/>
      <c r="C52" s="366"/>
      <c r="D52" s="367"/>
      <c r="E52" s="367"/>
    </row>
    <row r="53" spans="1:5" x14ac:dyDescent="0.2">
      <c r="A53" s="364" t="s">
        <v>646</v>
      </c>
      <c r="B53" s="365">
        <v>-12484.259</v>
      </c>
      <c r="C53" s="366">
        <v>-11013.535</v>
      </c>
      <c r="D53" s="367">
        <v>-1470.7240000000002</v>
      </c>
      <c r="E53" s="367"/>
    </row>
    <row r="54" spans="1:5" x14ac:dyDescent="0.2">
      <c r="A54" s="364" t="s">
        <v>647</v>
      </c>
      <c r="B54" s="365">
        <v>-3654.8209999999999</v>
      </c>
      <c r="C54" s="366">
        <v>-1915.8630000000001</v>
      </c>
      <c r="D54" s="367">
        <v>-1738.9579999999999</v>
      </c>
      <c r="E54" s="367"/>
    </row>
    <row r="55" spans="1:5" x14ac:dyDescent="0.2">
      <c r="D55" s="380"/>
      <c r="E55" s="380"/>
    </row>
    <row r="56" spans="1:5" ht="36" customHeight="1" x14ac:dyDescent="0.2">
      <c r="A56" s="754" t="s">
        <v>786</v>
      </c>
      <c r="B56" s="755"/>
      <c r="C56" s="755"/>
      <c r="D56" s="755"/>
    </row>
    <row r="57" spans="1:5" x14ac:dyDescent="0.2">
      <c r="A57" s="381" t="s">
        <v>546</v>
      </c>
      <c r="B57" s="350"/>
      <c r="C57" s="350"/>
      <c r="D57" s="350"/>
    </row>
  </sheetData>
  <mergeCells count="4">
    <mergeCell ref="A2:C2"/>
    <mergeCell ref="A3:C3"/>
    <mergeCell ref="A5:A6"/>
    <mergeCell ref="A56:D56"/>
  </mergeCells>
  <pageMargins left="0.75" right="0.75" top="1" bottom="1" header="0.5" footer="0.5"/>
  <pageSetup paperSize="9" scale="84" fitToWidth="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D24"/>
  <sheetViews>
    <sheetView showGridLines="0" zoomScaleNormal="100" workbookViewId="0"/>
  </sheetViews>
  <sheetFormatPr defaultColWidth="9.140625" defaultRowHeight="11.25" x14ac:dyDescent="0.2"/>
  <cols>
    <col min="1" max="1" width="60.7109375" style="354" customWidth="1"/>
    <col min="2" max="5" width="9.7109375" style="352" customWidth="1"/>
    <col min="6" max="16384" width="9.140625" style="352"/>
  </cols>
  <sheetData>
    <row r="1" spans="1:4" ht="12.75" x14ac:dyDescent="0.2">
      <c r="A1" s="351" t="s">
        <v>648</v>
      </c>
    </row>
    <row r="2" spans="1:4" ht="12.75" x14ac:dyDescent="0.2">
      <c r="A2" s="351"/>
    </row>
    <row r="3" spans="1:4" ht="15.75" customHeight="1" x14ac:dyDescent="0.25">
      <c r="A3" s="756" t="s">
        <v>649</v>
      </c>
      <c r="B3" s="756"/>
      <c r="C3" s="756"/>
      <c r="D3" s="353"/>
    </row>
    <row r="4" spans="1:4" ht="15.75" customHeight="1" x14ac:dyDescent="0.2"/>
    <row r="5" spans="1:4" x14ac:dyDescent="0.2">
      <c r="A5" s="752"/>
      <c r="B5" s="382">
        <v>2018</v>
      </c>
      <c r="C5" s="356">
        <v>2017</v>
      </c>
      <c r="D5" s="356" t="s">
        <v>609</v>
      </c>
    </row>
    <row r="6" spans="1:4" x14ac:dyDescent="0.2">
      <c r="A6" s="753"/>
      <c r="B6" s="383" t="s">
        <v>0</v>
      </c>
      <c r="C6" s="360" t="s">
        <v>0</v>
      </c>
      <c r="D6" s="360" t="s">
        <v>0</v>
      </c>
    </row>
    <row r="7" spans="1:4" x14ac:dyDescent="0.2">
      <c r="B7" s="359"/>
      <c r="C7" s="362"/>
      <c r="D7" s="362"/>
    </row>
    <row r="8" spans="1:4" x14ac:dyDescent="0.2">
      <c r="A8" s="384" t="s">
        <v>650</v>
      </c>
      <c r="B8" s="365">
        <v>12484.259</v>
      </c>
      <c r="C8" s="385">
        <v>11013.535</v>
      </c>
      <c r="D8" s="385">
        <v>1470.7240000000002</v>
      </c>
    </row>
    <row r="9" spans="1:4" x14ac:dyDescent="0.2">
      <c r="A9" s="352" t="s">
        <v>651</v>
      </c>
      <c r="B9" s="365">
        <v>855.37699999999995</v>
      </c>
      <c r="C9" s="385">
        <v>702.16</v>
      </c>
      <c r="D9" s="385">
        <v>153.21699999999998</v>
      </c>
    </row>
    <row r="10" spans="1:4" x14ac:dyDescent="0.2">
      <c r="A10" s="380" t="s">
        <v>652</v>
      </c>
      <c r="B10" s="365">
        <v>1289.9670000000001</v>
      </c>
      <c r="C10" s="385">
        <v>1197.671</v>
      </c>
      <c r="D10" s="385">
        <v>92.296000000000049</v>
      </c>
    </row>
    <row r="11" spans="1:4" x14ac:dyDescent="0.2">
      <c r="A11" s="352" t="s">
        <v>656</v>
      </c>
      <c r="B11" s="365">
        <v>93.308000000000007</v>
      </c>
      <c r="C11" s="385">
        <v>51.524000000000001</v>
      </c>
      <c r="D11" s="385">
        <v>41.784000000000006</v>
      </c>
    </row>
    <row r="12" spans="1:4" x14ac:dyDescent="0.2">
      <c r="A12" s="352" t="s">
        <v>787</v>
      </c>
      <c r="B12" s="365">
        <v>55.118000000000002</v>
      </c>
      <c r="C12" s="385">
        <v>25.437000000000001</v>
      </c>
      <c r="D12" s="385">
        <v>29.681000000000001</v>
      </c>
    </row>
    <row r="13" spans="1:4" x14ac:dyDescent="0.2">
      <c r="A13" s="354" t="s">
        <v>655</v>
      </c>
      <c r="B13" s="365">
        <v>39.036000000000001</v>
      </c>
      <c r="C13" s="385">
        <v>20.657</v>
      </c>
      <c r="D13" s="385">
        <v>18.379000000000001</v>
      </c>
    </row>
    <row r="14" spans="1:4" x14ac:dyDescent="0.2">
      <c r="A14" s="354" t="s">
        <v>653</v>
      </c>
      <c r="B14" s="365">
        <v>12.714</v>
      </c>
      <c r="C14" s="385">
        <v>27.713999999999999</v>
      </c>
      <c r="D14" s="385">
        <v>-14.999999999999998</v>
      </c>
    </row>
    <row r="15" spans="1:4" x14ac:dyDescent="0.2">
      <c r="A15" s="354" t="s">
        <v>654</v>
      </c>
      <c r="B15" s="365">
        <v>10.808</v>
      </c>
      <c r="C15" s="385">
        <v>55.996000000000002</v>
      </c>
      <c r="D15" s="385">
        <v>-45.188000000000002</v>
      </c>
    </row>
    <row r="16" spans="1:4" x14ac:dyDescent="0.2">
      <c r="A16" s="329" t="s">
        <v>869</v>
      </c>
      <c r="B16" s="365">
        <v>70.256999999995969</v>
      </c>
      <c r="C16" s="385">
        <v>53.961000000002969</v>
      </c>
      <c r="D16" s="385">
        <v>16.295999999993001</v>
      </c>
    </row>
    <row r="17" spans="1:4" x14ac:dyDescent="0.2">
      <c r="A17" s="517"/>
      <c r="B17" s="365"/>
      <c r="C17" s="385"/>
      <c r="D17" s="385"/>
    </row>
    <row r="18" spans="1:4" x14ac:dyDescent="0.2">
      <c r="A18" s="386" t="s">
        <v>649</v>
      </c>
      <c r="B18" s="387">
        <v>14910.843999999999</v>
      </c>
      <c r="C18" s="388">
        <v>13148.655000000001</v>
      </c>
      <c r="D18" s="388">
        <v>1762.1889999999933</v>
      </c>
    </row>
    <row r="19" spans="1:4" x14ac:dyDescent="0.2">
      <c r="A19" s="386"/>
      <c r="B19" s="388"/>
      <c r="C19" s="388"/>
      <c r="D19" s="388"/>
    </row>
    <row r="20" spans="1:4" ht="39.75" customHeight="1" x14ac:dyDescent="0.2">
      <c r="A20" s="754" t="s">
        <v>788</v>
      </c>
      <c r="B20" s="755"/>
      <c r="C20" s="755"/>
      <c r="D20" s="755"/>
    </row>
    <row r="21" spans="1:4" ht="21" customHeight="1" x14ac:dyDescent="0.2">
      <c r="A21" s="381" t="s">
        <v>546</v>
      </c>
      <c r="B21" s="389"/>
      <c r="C21" s="389"/>
      <c r="D21" s="350"/>
    </row>
    <row r="23" spans="1:4" x14ac:dyDescent="0.2">
      <c r="B23" s="390"/>
    </row>
    <row r="24" spans="1:4" x14ac:dyDescent="0.2">
      <c r="A24" s="633"/>
    </row>
  </sheetData>
  <mergeCells count="3">
    <mergeCell ref="A3:C3"/>
    <mergeCell ref="A5:A6"/>
    <mergeCell ref="A20:D20"/>
  </mergeCells>
  <pageMargins left="0.75" right="0.75" top="1" bottom="1" header="0.5" footer="0.5"/>
  <pageSetup paperSize="9"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33"/>
  <sheetViews>
    <sheetView showGridLines="0" zoomScaleNormal="100" workbookViewId="0"/>
  </sheetViews>
  <sheetFormatPr defaultColWidth="9.140625" defaultRowHeight="11.25" x14ac:dyDescent="0.2"/>
  <cols>
    <col min="1" max="1" width="60.7109375" style="354" customWidth="1"/>
    <col min="2" max="3" width="9.7109375" style="352" customWidth="1"/>
    <col min="4" max="16384" width="9.140625" style="352"/>
  </cols>
  <sheetData>
    <row r="1" spans="1:4" ht="12.75" x14ac:dyDescent="0.2">
      <c r="A1" s="351" t="s">
        <v>657</v>
      </c>
    </row>
    <row r="2" spans="1:4" ht="12.75" x14ac:dyDescent="0.2">
      <c r="A2" s="351"/>
    </row>
    <row r="3" spans="1:4" ht="15.75" x14ac:dyDescent="0.25">
      <c r="A3" s="756" t="s">
        <v>658</v>
      </c>
      <c r="B3" s="720"/>
      <c r="C3" s="720"/>
    </row>
    <row r="4" spans="1:4" ht="3" customHeight="1" x14ac:dyDescent="0.2"/>
    <row r="5" spans="1:4" x14ac:dyDescent="0.2">
      <c r="A5" s="752"/>
      <c r="B5" s="391">
        <v>2018</v>
      </c>
      <c r="C5" s="356">
        <v>2017</v>
      </c>
      <c r="D5" s="357" t="s">
        <v>609</v>
      </c>
    </row>
    <row r="6" spans="1:4" x14ac:dyDescent="0.2">
      <c r="A6" s="753"/>
      <c r="B6" s="392" t="s">
        <v>0</v>
      </c>
      <c r="C6" s="360" t="s">
        <v>0</v>
      </c>
      <c r="D6" s="360" t="s">
        <v>0</v>
      </c>
    </row>
    <row r="7" spans="1:4" ht="3" customHeight="1" x14ac:dyDescent="0.2">
      <c r="B7" s="392"/>
      <c r="C7" s="362"/>
    </row>
    <row r="8" spans="1:4" x14ac:dyDescent="0.2">
      <c r="A8" s="386" t="s">
        <v>659</v>
      </c>
      <c r="B8" s="393">
        <v>652.20000000000005</v>
      </c>
      <c r="C8" s="394">
        <v>646.1</v>
      </c>
      <c r="D8" s="395">
        <v>6.1000000000000227</v>
      </c>
    </row>
    <row r="9" spans="1:4" ht="3" customHeight="1" x14ac:dyDescent="0.2">
      <c r="B9" s="396"/>
      <c r="C9" s="397"/>
      <c r="D9" s="395">
        <v>0</v>
      </c>
    </row>
    <row r="10" spans="1:4" x14ac:dyDescent="0.2">
      <c r="A10" s="398" t="s">
        <v>660</v>
      </c>
      <c r="B10" s="399">
        <v>52.378999999999998</v>
      </c>
      <c r="C10" s="400">
        <v>23.992000000000001</v>
      </c>
      <c r="D10" s="400">
        <v>28.386999999999997</v>
      </c>
    </row>
    <row r="11" spans="1:4" x14ac:dyDescent="0.2">
      <c r="A11" s="354" t="s">
        <v>661</v>
      </c>
      <c r="B11" s="392"/>
      <c r="C11" s="397"/>
      <c r="D11" s="401"/>
    </row>
    <row r="12" spans="1:4" x14ac:dyDescent="0.2">
      <c r="A12" s="364" t="s">
        <v>662</v>
      </c>
      <c r="B12" s="392">
        <v>24.478999999999999</v>
      </c>
      <c r="C12" s="397">
        <v>10.692</v>
      </c>
      <c r="D12" s="401">
        <v>13.786999999999999</v>
      </c>
    </row>
    <row r="13" spans="1:4" x14ac:dyDescent="0.2">
      <c r="A13" s="364" t="s">
        <v>870</v>
      </c>
      <c r="B13" s="392">
        <v>0</v>
      </c>
      <c r="C13" s="397">
        <v>13.3</v>
      </c>
      <c r="D13" s="401">
        <v>-13.3</v>
      </c>
    </row>
    <row r="14" spans="1:4" x14ac:dyDescent="0.2">
      <c r="A14" s="364" t="s">
        <v>789</v>
      </c>
      <c r="B14" s="392"/>
      <c r="C14" s="397"/>
      <c r="D14" s="401">
        <v>0</v>
      </c>
    </row>
    <row r="15" spans="1:4" x14ac:dyDescent="0.2">
      <c r="A15" s="402" t="s">
        <v>663</v>
      </c>
      <c r="B15" s="392">
        <v>27.9</v>
      </c>
      <c r="C15" s="401">
        <v>0</v>
      </c>
      <c r="D15" s="401">
        <v>27.9</v>
      </c>
    </row>
    <row r="16" spans="1:4" x14ac:dyDescent="0.2">
      <c r="A16" s="368" t="s">
        <v>664</v>
      </c>
      <c r="B16" s="392">
        <v>0</v>
      </c>
      <c r="C16" s="401">
        <v>0</v>
      </c>
      <c r="D16" s="401">
        <v>0</v>
      </c>
    </row>
    <row r="17" spans="1:4" ht="3" customHeight="1" x14ac:dyDescent="0.2">
      <c r="B17" s="392"/>
      <c r="C17" s="401"/>
      <c r="D17" s="401">
        <v>0</v>
      </c>
    </row>
    <row r="18" spans="1:4" x14ac:dyDescent="0.2">
      <c r="A18" s="386" t="s">
        <v>665</v>
      </c>
      <c r="B18" s="392"/>
      <c r="C18" s="401"/>
      <c r="D18" s="401"/>
    </row>
    <row r="19" spans="1:4" x14ac:dyDescent="0.2">
      <c r="A19" s="354" t="s">
        <v>790</v>
      </c>
      <c r="B19" s="392">
        <v>16.5</v>
      </c>
      <c r="C19" s="401">
        <v>0</v>
      </c>
      <c r="D19" s="397">
        <v>16.5</v>
      </c>
    </row>
    <row r="20" spans="1:4" x14ac:dyDescent="0.2">
      <c r="A20" s="354" t="s">
        <v>791</v>
      </c>
      <c r="B20" s="392">
        <v>2</v>
      </c>
      <c r="C20" s="401">
        <v>0</v>
      </c>
      <c r="D20" s="403">
        <v>2</v>
      </c>
    </row>
    <row r="21" spans="1:4" x14ac:dyDescent="0.2">
      <c r="A21" s="354" t="s">
        <v>666</v>
      </c>
      <c r="B21" s="392">
        <v>0</v>
      </c>
      <c r="C21" s="397">
        <v>5.33</v>
      </c>
      <c r="D21" s="403">
        <v>-5.33</v>
      </c>
    </row>
    <row r="22" spans="1:4" x14ac:dyDescent="0.2">
      <c r="A22" s="354" t="s">
        <v>667</v>
      </c>
      <c r="B22" s="392">
        <v>1.1200000000000001</v>
      </c>
      <c r="C22" s="397">
        <v>1.1200000000000001</v>
      </c>
      <c r="D22" s="401">
        <v>0</v>
      </c>
    </row>
    <row r="23" spans="1:4" x14ac:dyDescent="0.2">
      <c r="A23" s="354" t="s">
        <v>792</v>
      </c>
      <c r="B23" s="392">
        <v>5.6000000000000001E-2</v>
      </c>
      <c r="C23" s="401">
        <v>0</v>
      </c>
      <c r="D23" s="401">
        <v>5.6000000000000001E-2</v>
      </c>
    </row>
    <row r="24" spans="1:4" x14ac:dyDescent="0.2">
      <c r="A24" s="354" t="s">
        <v>668</v>
      </c>
      <c r="B24" s="404">
        <v>2.5</v>
      </c>
      <c r="C24" s="397">
        <v>2.5</v>
      </c>
      <c r="D24" s="401">
        <v>0</v>
      </c>
    </row>
    <row r="25" spans="1:4" x14ac:dyDescent="0.2">
      <c r="A25" s="354" t="s">
        <v>669</v>
      </c>
      <c r="B25" s="393">
        <v>0.1</v>
      </c>
      <c r="C25" s="397">
        <v>0.1</v>
      </c>
      <c r="D25" s="401">
        <v>0</v>
      </c>
    </row>
    <row r="26" spans="1:4" x14ac:dyDescent="0.2">
      <c r="A26" s="517" t="s">
        <v>670</v>
      </c>
      <c r="B26" s="393">
        <v>2.198</v>
      </c>
      <c r="C26" s="397">
        <v>1.6419999999999999</v>
      </c>
      <c r="D26" s="397">
        <v>0.55600000000000005</v>
      </c>
    </row>
    <row r="27" spans="1:4" x14ac:dyDescent="0.2">
      <c r="A27" s="517"/>
      <c r="B27" s="393"/>
      <c r="C27" s="397"/>
      <c r="D27" s="405"/>
    </row>
    <row r="28" spans="1:4" x14ac:dyDescent="0.2">
      <c r="A28" s="386" t="s">
        <v>671</v>
      </c>
      <c r="B28" s="393">
        <v>24.478999999999999</v>
      </c>
      <c r="C28" s="406">
        <v>10.692</v>
      </c>
      <c r="D28" s="395">
        <v>13.786999999999999</v>
      </c>
    </row>
    <row r="29" spans="1:4" ht="35.25" customHeight="1" x14ac:dyDescent="0.2">
      <c r="A29" s="757" t="s">
        <v>793</v>
      </c>
      <c r="B29" s="758"/>
      <c r="C29" s="758"/>
      <c r="D29" s="758"/>
    </row>
    <row r="30" spans="1:4" ht="16.5" customHeight="1" x14ac:dyDescent="0.2">
      <c r="A30" s="381" t="s">
        <v>546</v>
      </c>
      <c r="B30" s="350"/>
      <c r="C30" s="350"/>
      <c r="D30" s="350"/>
    </row>
    <row r="33" spans="1:1" x14ac:dyDescent="0.2">
      <c r="A33" s="364"/>
    </row>
  </sheetData>
  <mergeCells count="3">
    <mergeCell ref="A3:C3"/>
    <mergeCell ref="A5:A6"/>
    <mergeCell ref="A29:D29"/>
  </mergeCells>
  <pageMargins left="0.75" right="0.75" top="1" bottom="1" header="0.5" footer="0.5"/>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sheetPr>
  <dimension ref="A1:J31"/>
  <sheetViews>
    <sheetView showGridLines="0" zoomScaleNormal="100" workbookViewId="0">
      <selection activeCell="H18" sqref="H18"/>
    </sheetView>
  </sheetViews>
  <sheetFormatPr defaultColWidth="9" defaultRowHeight="12.75" x14ac:dyDescent="0.2"/>
  <cols>
    <col min="1" max="1" width="8.5703125" style="408" bestFit="1" customWidth="1"/>
    <col min="2" max="2" width="44.7109375" style="407" bestFit="1" customWidth="1"/>
    <col min="3" max="3" width="10.5703125" style="408" bestFit="1" customWidth="1"/>
    <col min="4" max="4" width="10.7109375" style="407" customWidth="1"/>
    <col min="5" max="5" width="10.7109375" style="408" customWidth="1"/>
    <col min="6" max="6" width="10.7109375" style="407" customWidth="1"/>
    <col min="7" max="8" width="9" style="407"/>
    <col min="9" max="10" width="9" style="408"/>
    <col min="11" max="16384" width="9" style="407"/>
  </cols>
  <sheetData>
    <row r="1" spans="1:3" x14ac:dyDescent="0.2">
      <c r="A1" s="351" t="s">
        <v>672</v>
      </c>
    </row>
    <row r="3" spans="1:3" ht="15.75" x14ac:dyDescent="0.25">
      <c r="A3" s="759" t="s">
        <v>866</v>
      </c>
      <c r="B3" s="759"/>
      <c r="C3" s="759"/>
    </row>
    <row r="4" spans="1:3" ht="15.75" x14ac:dyDescent="0.25">
      <c r="A4" s="654"/>
      <c r="B4" s="655" t="s">
        <v>774</v>
      </c>
      <c r="C4" s="654"/>
    </row>
    <row r="5" spans="1:3" ht="14.25" x14ac:dyDescent="0.2">
      <c r="A5" s="637"/>
      <c r="B5" s="638"/>
      <c r="C5" s="638"/>
    </row>
    <row r="6" spans="1:3" x14ac:dyDescent="0.2">
      <c r="A6" s="639"/>
      <c r="B6" s="639"/>
      <c r="C6" s="640" t="s">
        <v>859</v>
      </c>
    </row>
    <row r="7" spans="1:3" x14ac:dyDescent="0.2">
      <c r="A7" s="641"/>
      <c r="B7" s="641"/>
      <c r="C7" s="642" t="s">
        <v>860</v>
      </c>
    </row>
    <row r="8" spans="1:3" x14ac:dyDescent="0.2">
      <c r="A8" s="641"/>
      <c r="B8" s="641"/>
      <c r="C8" s="643"/>
    </row>
    <row r="9" spans="1:3" x14ac:dyDescent="0.2">
      <c r="A9" s="644" t="s">
        <v>861</v>
      </c>
      <c r="B9" s="641" t="s">
        <v>862</v>
      </c>
      <c r="C9" s="645" t="s">
        <v>0</v>
      </c>
    </row>
    <row r="10" spans="1:3" x14ac:dyDescent="0.2">
      <c r="A10" s="646"/>
      <c r="B10" s="647"/>
      <c r="C10" s="648"/>
    </row>
    <row r="11" spans="1:3" x14ac:dyDescent="0.2">
      <c r="A11" s="649">
        <v>5</v>
      </c>
      <c r="B11" s="641" t="s">
        <v>794</v>
      </c>
      <c r="C11" s="650">
        <v>0.39300000000000002</v>
      </c>
    </row>
    <row r="12" spans="1:3" x14ac:dyDescent="0.2">
      <c r="A12" s="649">
        <v>38</v>
      </c>
      <c r="B12" s="641" t="s">
        <v>606</v>
      </c>
      <c r="C12" s="650">
        <v>0.34200000000000003</v>
      </c>
    </row>
    <row r="13" spans="1:3" x14ac:dyDescent="0.2">
      <c r="A13" s="649">
        <v>42</v>
      </c>
      <c r="B13" s="641" t="s">
        <v>803</v>
      </c>
      <c r="C13" s="650">
        <v>0.78400000000000003</v>
      </c>
    </row>
    <row r="14" spans="1:3" x14ac:dyDescent="0.2">
      <c r="A14" s="649">
        <v>44</v>
      </c>
      <c r="B14" s="641" t="s">
        <v>805</v>
      </c>
      <c r="C14" s="650">
        <v>0.438</v>
      </c>
    </row>
    <row r="15" spans="1:3" x14ac:dyDescent="0.2">
      <c r="A15" s="649">
        <v>49</v>
      </c>
      <c r="B15" s="641" t="s">
        <v>807</v>
      </c>
      <c r="C15" s="650">
        <v>10.694000000000001</v>
      </c>
    </row>
    <row r="16" spans="1:3" x14ac:dyDescent="0.2">
      <c r="A16" s="649">
        <v>54</v>
      </c>
      <c r="B16" s="641" t="s">
        <v>595</v>
      </c>
      <c r="C16" s="650">
        <v>0.81599999999999995</v>
      </c>
    </row>
    <row r="17" spans="1:3" x14ac:dyDescent="0.2">
      <c r="A17" s="649">
        <v>58</v>
      </c>
      <c r="B17" s="641" t="s">
        <v>863</v>
      </c>
      <c r="C17" s="650">
        <v>1.5629999999999999</v>
      </c>
    </row>
    <row r="18" spans="1:3" x14ac:dyDescent="0.2">
      <c r="A18" s="649">
        <v>59</v>
      </c>
      <c r="B18" s="641" t="s">
        <v>814</v>
      </c>
      <c r="C18" s="650">
        <v>0.11799999999999999</v>
      </c>
    </row>
    <row r="19" spans="1:3" x14ac:dyDescent="0.2">
      <c r="A19" s="649">
        <v>64</v>
      </c>
      <c r="B19" s="641" t="s">
        <v>818</v>
      </c>
      <c r="C19" s="650">
        <v>0.13700000000000001</v>
      </c>
    </row>
    <row r="20" spans="1:3" x14ac:dyDescent="0.2">
      <c r="A20" s="649">
        <v>66</v>
      </c>
      <c r="B20" s="641" t="s">
        <v>598</v>
      </c>
      <c r="C20" s="650">
        <v>2.641</v>
      </c>
    </row>
    <row r="21" spans="1:3" x14ac:dyDescent="0.2">
      <c r="A21" s="649">
        <v>68</v>
      </c>
      <c r="B21" s="641" t="s">
        <v>602</v>
      </c>
      <c r="C21" s="650">
        <v>0.63500000000000001</v>
      </c>
    </row>
    <row r="22" spans="1:3" x14ac:dyDescent="0.2">
      <c r="A22" s="649">
        <v>71</v>
      </c>
      <c r="B22" s="641" t="s">
        <v>864</v>
      </c>
      <c r="C22" s="650">
        <v>0.28599999999999998</v>
      </c>
    </row>
    <row r="23" spans="1:3" x14ac:dyDescent="0.2">
      <c r="A23" s="649">
        <v>73</v>
      </c>
      <c r="B23" s="641" t="s">
        <v>865</v>
      </c>
      <c r="C23" s="650">
        <v>0.13400000000000001</v>
      </c>
    </row>
    <row r="24" spans="1:3" x14ac:dyDescent="0.2">
      <c r="A24" s="649">
        <v>75</v>
      </c>
      <c r="B24" s="641" t="s">
        <v>826</v>
      </c>
      <c r="C24" s="650">
        <v>7.8E-2</v>
      </c>
    </row>
    <row r="25" spans="1:3" x14ac:dyDescent="0.2">
      <c r="A25" s="649">
        <v>76</v>
      </c>
      <c r="B25" s="641" t="s">
        <v>234</v>
      </c>
      <c r="C25" s="650">
        <v>0.41899999999999998</v>
      </c>
    </row>
    <row r="26" spans="1:3" x14ac:dyDescent="0.2">
      <c r="A26" s="649">
        <v>80</v>
      </c>
      <c r="B26" s="641" t="s">
        <v>829</v>
      </c>
      <c r="C26" s="650">
        <v>0.308</v>
      </c>
    </row>
    <row r="27" spans="1:3" x14ac:dyDescent="0.2">
      <c r="A27" s="649">
        <v>81</v>
      </c>
      <c r="B27" s="641" t="s">
        <v>831</v>
      </c>
      <c r="C27" s="650">
        <v>4.7880000000000003</v>
      </c>
    </row>
    <row r="28" spans="1:3" x14ac:dyDescent="0.2">
      <c r="A28" s="651"/>
      <c r="B28" s="641"/>
      <c r="C28" s="650"/>
    </row>
    <row r="29" spans="1:3" x14ac:dyDescent="0.2">
      <c r="A29" s="652" t="s">
        <v>31</v>
      </c>
      <c r="B29" s="641"/>
      <c r="C29" s="653">
        <v>24.574000000000005</v>
      </c>
    </row>
    <row r="31" spans="1:3" x14ac:dyDescent="0.2">
      <c r="A31" s="693" t="s">
        <v>857</v>
      </c>
      <c r="B31" s="694"/>
      <c r="C31" s="693"/>
    </row>
  </sheetData>
  <mergeCells count="1">
    <mergeCell ref="A3:C3"/>
  </mergeCells>
  <pageMargins left="0.75" right="0.75" top="1" bottom="1" header="0.5" footer="0.5"/>
  <pageSetup paperSize="9" scale="9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A1:J128"/>
  <sheetViews>
    <sheetView showGridLines="0" zoomScaleNormal="100" workbookViewId="0"/>
  </sheetViews>
  <sheetFormatPr defaultColWidth="9" defaultRowHeight="12.75" x14ac:dyDescent="0.2"/>
  <cols>
    <col min="1" max="1" width="32" style="408" customWidth="1"/>
    <col min="2" max="2" width="10.7109375" style="407" customWidth="1"/>
    <col min="3" max="3" width="10.7109375" style="408" customWidth="1"/>
    <col min="4" max="4" width="10.7109375" style="407" customWidth="1"/>
    <col min="5" max="5" width="10.7109375" style="408" customWidth="1"/>
    <col min="6" max="6" width="10.7109375" style="407" customWidth="1"/>
    <col min="7" max="7" width="19.42578125" style="409" customWidth="1"/>
    <col min="8" max="8" width="9" style="407"/>
    <col min="9" max="10" width="9" style="408"/>
    <col min="11" max="16384" width="9" style="407"/>
  </cols>
  <sheetData>
    <row r="1" spans="1:10" x14ac:dyDescent="0.2">
      <c r="A1" s="351" t="s">
        <v>858</v>
      </c>
      <c r="G1" s="407"/>
    </row>
    <row r="2" spans="1:10" ht="15.75" x14ac:dyDescent="0.25">
      <c r="A2" s="760" t="s">
        <v>673</v>
      </c>
      <c r="B2" s="760"/>
      <c r="C2" s="760"/>
      <c r="D2" s="760"/>
      <c r="E2" s="760"/>
      <c r="F2" s="760"/>
      <c r="G2" s="760"/>
    </row>
    <row r="3" spans="1:10" x14ac:dyDescent="0.2">
      <c r="A3" s="767" t="s">
        <v>674</v>
      </c>
      <c r="B3" s="767"/>
      <c r="C3" s="767"/>
      <c r="D3" s="767"/>
      <c r="E3" s="767"/>
      <c r="F3" s="767"/>
      <c r="G3" s="767"/>
    </row>
    <row r="4" spans="1:10" x14ac:dyDescent="0.2">
      <c r="A4" s="410"/>
      <c r="B4" s="411"/>
      <c r="C4" s="410"/>
      <c r="D4" s="411"/>
      <c r="E4" s="410"/>
      <c r="F4" s="411"/>
      <c r="G4" s="410"/>
    </row>
    <row r="5" spans="1:10" s="408" customFormat="1" x14ac:dyDescent="0.2">
      <c r="A5" s="412"/>
      <c r="B5" s="761" t="s">
        <v>461</v>
      </c>
      <c r="C5" s="761" t="s">
        <v>675</v>
      </c>
      <c r="D5" s="763" t="s">
        <v>676</v>
      </c>
      <c r="E5" s="763"/>
      <c r="F5" s="764" t="s">
        <v>677</v>
      </c>
      <c r="G5" s="413"/>
      <c r="J5" s="416"/>
    </row>
    <row r="6" spans="1:10" s="408" customFormat="1" ht="3.2" customHeight="1" x14ac:dyDescent="0.2">
      <c r="A6" s="414"/>
      <c r="B6" s="762"/>
      <c r="C6" s="762"/>
      <c r="D6" s="417" t="s">
        <v>678</v>
      </c>
      <c r="E6" s="761" t="s">
        <v>679</v>
      </c>
      <c r="F6" s="765"/>
      <c r="G6" s="766" t="s">
        <v>680</v>
      </c>
      <c r="J6" s="416"/>
    </row>
    <row r="7" spans="1:10" s="408" customFormat="1" ht="36" customHeight="1" x14ac:dyDescent="0.2">
      <c r="A7" s="414"/>
      <c r="B7" s="762"/>
      <c r="C7" s="762"/>
      <c r="D7" s="417" t="s">
        <v>681</v>
      </c>
      <c r="E7" s="762"/>
      <c r="F7" s="765"/>
      <c r="G7" s="766"/>
      <c r="J7" s="416"/>
    </row>
    <row r="8" spans="1:10" s="408" customFormat="1" ht="12.2" customHeight="1" x14ac:dyDescent="0.2">
      <c r="A8" s="416"/>
      <c r="B8" s="417" t="s">
        <v>0</v>
      </c>
      <c r="C8" s="417" t="s">
        <v>0</v>
      </c>
      <c r="D8" s="417" t="s">
        <v>0</v>
      </c>
      <c r="E8" s="417" t="s">
        <v>0</v>
      </c>
      <c r="F8" s="415" t="s">
        <v>0</v>
      </c>
      <c r="G8" s="508" t="s">
        <v>0</v>
      </c>
      <c r="J8" s="416"/>
    </row>
    <row r="9" spans="1:10" s="408" customFormat="1" ht="12.2" customHeight="1" x14ac:dyDescent="0.2">
      <c r="A9" s="418" t="s">
        <v>682</v>
      </c>
      <c r="B9" s="414"/>
      <c r="C9" s="416"/>
      <c r="D9" s="416"/>
      <c r="E9" s="416"/>
      <c r="F9" s="419"/>
      <c r="G9" s="420"/>
      <c r="H9" s="422"/>
      <c r="I9" s="422"/>
      <c r="J9" s="416"/>
    </row>
    <row r="10" spans="1:10" s="408" customFormat="1" ht="3.2" customHeight="1" x14ac:dyDescent="0.2">
      <c r="A10" s="418"/>
      <c r="B10" s="419"/>
      <c r="C10" s="416"/>
      <c r="D10" s="416"/>
      <c r="E10" s="416"/>
      <c r="F10" s="419"/>
      <c r="G10" s="420"/>
      <c r="J10" s="416"/>
    </row>
    <row r="11" spans="1:10" s="408" customFormat="1" ht="12.2" customHeight="1" x14ac:dyDescent="0.2">
      <c r="A11" s="421" t="s">
        <v>794</v>
      </c>
      <c r="B11" s="422"/>
      <c r="C11" s="422"/>
      <c r="D11" s="422"/>
      <c r="E11" s="422"/>
      <c r="F11" s="422"/>
      <c r="G11" s="423"/>
      <c r="J11" s="416"/>
    </row>
    <row r="12" spans="1:10" s="408" customFormat="1" ht="12.2" customHeight="1" x14ac:dyDescent="0.2">
      <c r="A12" s="414" t="s">
        <v>795</v>
      </c>
      <c r="B12" s="422">
        <v>126.732</v>
      </c>
      <c r="C12" s="422">
        <v>0.39300000000000002</v>
      </c>
      <c r="D12" s="422">
        <v>0</v>
      </c>
      <c r="E12" s="422">
        <v>0</v>
      </c>
      <c r="F12" s="422">
        <v>127.125</v>
      </c>
      <c r="G12" s="425">
        <v>0</v>
      </c>
      <c r="J12" s="416"/>
    </row>
    <row r="13" spans="1:10" s="408" customFormat="1" ht="3.2" customHeight="1" x14ac:dyDescent="0.2">
      <c r="A13" s="418"/>
      <c r="B13" s="419"/>
      <c r="C13" s="416"/>
      <c r="D13" s="416"/>
      <c r="E13" s="416"/>
      <c r="F13" s="419"/>
      <c r="G13" s="420"/>
    </row>
    <row r="14" spans="1:10" ht="12.2" customHeight="1" x14ac:dyDescent="0.2">
      <c r="A14" s="421" t="s">
        <v>683</v>
      </c>
      <c r="B14" s="422"/>
      <c r="C14" s="422"/>
      <c r="D14" s="422"/>
      <c r="E14" s="422"/>
      <c r="F14" s="422"/>
      <c r="G14" s="423"/>
    </row>
    <row r="15" spans="1:10" s="408" customFormat="1" ht="12.2" customHeight="1" x14ac:dyDescent="0.2">
      <c r="A15" s="414" t="s">
        <v>796</v>
      </c>
      <c r="B15" s="422">
        <v>0.29499999999999998</v>
      </c>
      <c r="C15" s="422">
        <v>0</v>
      </c>
      <c r="D15" s="422">
        <v>0</v>
      </c>
      <c r="E15" s="422">
        <v>21.867000000000001</v>
      </c>
      <c r="F15" s="422">
        <v>22.162000000000003</v>
      </c>
      <c r="G15" s="423">
        <v>4.4960000000000004</v>
      </c>
      <c r="H15" s="422"/>
      <c r="I15" s="422"/>
      <c r="J15" s="416"/>
    </row>
    <row r="16" spans="1:10" s="408" customFormat="1" ht="12.2" customHeight="1" x14ac:dyDescent="0.2">
      <c r="A16" s="414" t="s">
        <v>797</v>
      </c>
      <c r="B16" s="422">
        <v>10.351000000000001</v>
      </c>
      <c r="C16" s="422">
        <v>0</v>
      </c>
      <c r="D16" s="422">
        <v>0</v>
      </c>
      <c r="E16" s="422">
        <v>31.484999999999999</v>
      </c>
      <c r="F16" s="422">
        <v>41.835999999999999</v>
      </c>
      <c r="G16" s="423">
        <v>19.818000000000001</v>
      </c>
      <c r="H16" s="422"/>
      <c r="I16" s="422"/>
      <c r="J16" s="416"/>
    </row>
    <row r="17" spans="1:10" s="408" customFormat="1" ht="12.2" customHeight="1" x14ac:dyDescent="0.2">
      <c r="A17" s="414" t="s">
        <v>798</v>
      </c>
      <c r="B17" s="422"/>
      <c r="C17" s="422"/>
      <c r="D17" s="422"/>
      <c r="E17" s="422"/>
      <c r="F17" s="422"/>
      <c r="G17" s="423"/>
      <c r="H17" s="422"/>
      <c r="I17" s="422"/>
      <c r="J17" s="416"/>
    </row>
    <row r="18" spans="1:10" s="408" customFormat="1" ht="12.2" customHeight="1" x14ac:dyDescent="0.2">
      <c r="A18" s="424" t="s">
        <v>799</v>
      </c>
      <c r="B18" s="422">
        <v>1.87</v>
      </c>
      <c r="C18" s="422">
        <v>0</v>
      </c>
      <c r="D18" s="422">
        <v>0</v>
      </c>
      <c r="E18" s="422">
        <v>2.5</v>
      </c>
      <c r="F18" s="422">
        <v>4.37</v>
      </c>
      <c r="G18" s="425">
        <v>0</v>
      </c>
      <c r="H18" s="422"/>
      <c r="I18" s="422"/>
      <c r="J18" s="416"/>
    </row>
    <row r="19" spans="1:10" ht="12.75" customHeight="1" x14ac:dyDescent="0.2">
      <c r="A19" s="414" t="s">
        <v>800</v>
      </c>
      <c r="B19" s="422"/>
      <c r="C19" s="422"/>
      <c r="D19" s="422"/>
      <c r="E19" s="422"/>
      <c r="F19" s="422"/>
      <c r="G19" s="425"/>
    </row>
    <row r="20" spans="1:10" ht="12.75" customHeight="1" x14ac:dyDescent="0.2">
      <c r="A20" s="424" t="s">
        <v>801</v>
      </c>
      <c r="B20" s="422">
        <v>55.82</v>
      </c>
      <c r="C20" s="422">
        <v>-24.574000000000002</v>
      </c>
      <c r="D20" s="422">
        <v>0</v>
      </c>
      <c r="E20" s="422">
        <v>0</v>
      </c>
      <c r="F20" s="422">
        <v>31.245999999999999</v>
      </c>
      <c r="G20" s="425">
        <v>0</v>
      </c>
      <c r="J20" s="416"/>
    </row>
    <row r="21" spans="1:10" s="408" customFormat="1" ht="3.2" customHeight="1" x14ac:dyDescent="0.2">
      <c r="A21" s="418"/>
      <c r="B21" s="419"/>
      <c r="C21" s="416"/>
      <c r="D21" s="416"/>
      <c r="E21" s="416"/>
      <c r="F21" s="419"/>
      <c r="G21" s="420"/>
      <c r="J21" s="416"/>
    </row>
    <row r="22" spans="1:10" s="408" customFormat="1" ht="12.2" customHeight="1" x14ac:dyDescent="0.2">
      <c r="A22" s="421" t="s">
        <v>606</v>
      </c>
      <c r="B22" s="422"/>
      <c r="C22" s="422"/>
      <c r="D22" s="422"/>
      <c r="E22" s="422"/>
      <c r="F22" s="422"/>
      <c r="G22" s="425"/>
      <c r="J22" s="416"/>
    </row>
    <row r="23" spans="1:10" s="408" customFormat="1" ht="12.2" customHeight="1" x14ac:dyDescent="0.2">
      <c r="A23" s="414" t="s">
        <v>802</v>
      </c>
      <c r="B23" s="422">
        <v>151.149</v>
      </c>
      <c r="C23" s="422">
        <v>0.34200000000000003</v>
      </c>
      <c r="D23" s="422">
        <v>0</v>
      </c>
      <c r="E23" s="422">
        <v>0</v>
      </c>
      <c r="F23" s="422">
        <v>151.49100000000001</v>
      </c>
      <c r="G23" s="425">
        <v>0</v>
      </c>
      <c r="J23" s="416"/>
    </row>
    <row r="24" spans="1:10" s="408" customFormat="1" ht="3.2" customHeight="1" x14ac:dyDescent="0.2">
      <c r="A24" s="418"/>
      <c r="B24" s="419"/>
      <c r="C24" s="416"/>
      <c r="D24" s="416"/>
      <c r="E24" s="416"/>
      <c r="F24" s="419"/>
      <c r="G24" s="420"/>
      <c r="J24" s="416"/>
    </row>
    <row r="25" spans="1:10" s="408" customFormat="1" ht="12.2" customHeight="1" x14ac:dyDescent="0.2">
      <c r="A25" s="421" t="s">
        <v>803</v>
      </c>
      <c r="B25" s="422"/>
      <c r="C25" s="422"/>
      <c r="D25" s="422"/>
      <c r="E25" s="422"/>
      <c r="F25" s="422"/>
      <c r="G25" s="425"/>
      <c r="J25" s="416"/>
    </row>
    <row r="26" spans="1:10" s="408" customFormat="1" ht="12.2" customHeight="1" x14ac:dyDescent="0.2">
      <c r="A26" s="414" t="s">
        <v>804</v>
      </c>
      <c r="B26" s="422">
        <v>166.30099999999999</v>
      </c>
      <c r="C26" s="422">
        <v>0.78400000000000003</v>
      </c>
      <c r="D26" s="422">
        <v>0</v>
      </c>
      <c r="E26" s="422">
        <v>0</v>
      </c>
      <c r="F26" s="422">
        <v>167.08499999999998</v>
      </c>
      <c r="G26" s="425">
        <v>0</v>
      </c>
      <c r="J26" s="416"/>
    </row>
    <row r="27" spans="1:10" s="408" customFormat="1" ht="3.2" customHeight="1" x14ac:dyDescent="0.2">
      <c r="A27" s="418"/>
      <c r="B27" s="419"/>
      <c r="C27" s="416"/>
      <c r="D27" s="416"/>
      <c r="E27" s="416"/>
      <c r="F27" s="419"/>
      <c r="G27" s="420"/>
      <c r="J27" s="416"/>
    </row>
    <row r="28" spans="1:10" s="408" customFormat="1" x14ac:dyDescent="0.2">
      <c r="A28" s="421" t="s">
        <v>805</v>
      </c>
      <c r="B28" s="422"/>
      <c r="C28" s="422"/>
      <c r="D28" s="422"/>
      <c r="E28" s="422"/>
      <c r="F28" s="422"/>
      <c r="G28" s="425"/>
    </row>
    <row r="29" spans="1:10" s="408" customFormat="1" x14ac:dyDescent="0.2">
      <c r="A29" s="414" t="s">
        <v>806</v>
      </c>
      <c r="B29" s="422">
        <v>125.068</v>
      </c>
      <c r="C29" s="422">
        <v>0.438</v>
      </c>
      <c r="D29" s="422">
        <v>0</v>
      </c>
      <c r="E29" s="422">
        <v>0</v>
      </c>
      <c r="F29" s="422">
        <v>125.506</v>
      </c>
      <c r="G29" s="425">
        <v>0</v>
      </c>
    </row>
    <row r="30" spans="1:10" x14ac:dyDescent="0.2">
      <c r="A30" s="418"/>
      <c r="B30" s="419"/>
      <c r="C30" s="416"/>
      <c r="D30" s="416"/>
      <c r="E30" s="416"/>
      <c r="F30" s="419"/>
      <c r="G30" s="420"/>
    </row>
    <row r="31" spans="1:10" x14ac:dyDescent="0.2">
      <c r="A31" s="421" t="s">
        <v>807</v>
      </c>
      <c r="B31" s="422"/>
      <c r="C31" s="422"/>
      <c r="D31" s="422"/>
      <c r="E31" s="422"/>
      <c r="F31" s="422"/>
      <c r="G31" s="425"/>
    </row>
    <row r="32" spans="1:10" x14ac:dyDescent="0.2">
      <c r="A32" s="414" t="s">
        <v>808</v>
      </c>
      <c r="B32" s="422">
        <v>4819.2359999999999</v>
      </c>
      <c r="C32" s="422">
        <v>10.694000000000001</v>
      </c>
      <c r="D32" s="422">
        <v>0</v>
      </c>
      <c r="E32" s="422">
        <v>0</v>
      </c>
      <c r="F32" s="422">
        <v>4829.93</v>
      </c>
      <c r="G32" s="425">
        <v>0</v>
      </c>
    </row>
    <row r="33" spans="1:7" x14ac:dyDescent="0.2">
      <c r="A33" s="418"/>
      <c r="B33" s="419"/>
      <c r="C33" s="416"/>
      <c r="D33" s="416"/>
      <c r="E33" s="416"/>
      <c r="F33" s="419"/>
      <c r="G33" s="420"/>
    </row>
    <row r="34" spans="1:7" x14ac:dyDescent="0.2">
      <c r="A34" s="421" t="s">
        <v>595</v>
      </c>
      <c r="B34" s="422"/>
      <c r="C34" s="422"/>
      <c r="D34" s="422"/>
      <c r="E34" s="422"/>
      <c r="F34" s="422"/>
      <c r="G34" s="425"/>
    </row>
    <row r="35" spans="1:7" x14ac:dyDescent="0.2">
      <c r="A35" s="414" t="s">
        <v>809</v>
      </c>
      <c r="B35" s="422">
        <v>4041.9760000000001</v>
      </c>
      <c r="C35" s="422">
        <v>-0.11600000000000001</v>
      </c>
      <c r="D35" s="422">
        <v>0</v>
      </c>
      <c r="E35" s="422">
        <v>0</v>
      </c>
      <c r="F35" s="422">
        <v>4041.86</v>
      </c>
      <c r="G35" s="425">
        <v>0</v>
      </c>
    </row>
    <row r="36" spans="1:7" x14ac:dyDescent="0.2">
      <c r="A36" s="418"/>
      <c r="B36" s="419"/>
      <c r="C36" s="416"/>
      <c r="D36" s="416"/>
      <c r="E36" s="416"/>
      <c r="F36" s="419"/>
      <c r="G36" s="420"/>
    </row>
    <row r="37" spans="1:7" x14ac:dyDescent="0.2">
      <c r="A37" s="421" t="s">
        <v>810</v>
      </c>
      <c r="B37" s="422"/>
      <c r="C37" s="422"/>
      <c r="D37" s="422"/>
      <c r="E37" s="422"/>
      <c r="F37" s="422"/>
      <c r="G37" s="425"/>
    </row>
    <row r="38" spans="1:7" x14ac:dyDescent="0.2">
      <c r="A38" s="414" t="s">
        <v>811</v>
      </c>
      <c r="B38" s="422">
        <v>354.238</v>
      </c>
      <c r="C38" s="422">
        <v>0.93200000000000005</v>
      </c>
      <c r="D38" s="422">
        <v>0</v>
      </c>
      <c r="E38" s="422">
        <v>0</v>
      </c>
      <c r="F38" s="422">
        <v>355.17</v>
      </c>
      <c r="G38" s="425">
        <v>0</v>
      </c>
    </row>
    <row r="39" spans="1:7" x14ac:dyDescent="0.2">
      <c r="A39" s="418"/>
      <c r="B39" s="419"/>
      <c r="C39" s="416"/>
      <c r="D39" s="416"/>
      <c r="E39" s="416"/>
      <c r="F39" s="419"/>
      <c r="G39" s="420"/>
    </row>
    <row r="40" spans="1:7" x14ac:dyDescent="0.2">
      <c r="A40" s="421" t="s">
        <v>812</v>
      </c>
      <c r="B40" s="422"/>
      <c r="C40" s="422"/>
      <c r="D40" s="422"/>
      <c r="E40" s="422"/>
      <c r="F40" s="422"/>
      <c r="G40" s="425"/>
    </row>
    <row r="41" spans="1:7" x14ac:dyDescent="0.2">
      <c r="A41" s="414" t="s">
        <v>813</v>
      </c>
      <c r="B41" s="422">
        <v>1177.2860000000001</v>
      </c>
      <c r="C41" s="422">
        <v>1.5629999999999999</v>
      </c>
      <c r="D41" s="422">
        <v>0</v>
      </c>
      <c r="E41" s="422">
        <v>0</v>
      </c>
      <c r="F41" s="422">
        <v>1178.8490000000002</v>
      </c>
      <c r="G41" s="425">
        <v>0</v>
      </c>
    </row>
    <row r="42" spans="1:7" x14ac:dyDescent="0.2">
      <c r="A42" s="418"/>
      <c r="B42" s="419"/>
      <c r="C42" s="416"/>
      <c r="D42" s="416"/>
      <c r="E42" s="416"/>
      <c r="F42" s="419"/>
      <c r="G42" s="420"/>
    </row>
    <row r="43" spans="1:7" x14ac:dyDescent="0.2">
      <c r="A43" s="421" t="s">
        <v>814</v>
      </c>
      <c r="B43" s="422"/>
      <c r="C43" s="422"/>
      <c r="D43" s="422"/>
      <c r="E43" s="422"/>
      <c r="F43" s="422"/>
      <c r="G43" s="425"/>
    </row>
    <row r="44" spans="1:7" x14ac:dyDescent="0.2">
      <c r="A44" s="414" t="s">
        <v>815</v>
      </c>
      <c r="B44" s="422">
        <v>22.771000000000001</v>
      </c>
      <c r="C44" s="422">
        <v>0.11799999999999999</v>
      </c>
      <c r="D44" s="422">
        <v>0</v>
      </c>
      <c r="E44" s="422">
        <v>0</v>
      </c>
      <c r="F44" s="422">
        <v>22.888999999999999</v>
      </c>
      <c r="G44" s="425">
        <v>0</v>
      </c>
    </row>
    <row r="45" spans="1:7" x14ac:dyDescent="0.2">
      <c r="A45" s="414" t="s">
        <v>816</v>
      </c>
      <c r="B45" s="422"/>
      <c r="C45" s="422"/>
      <c r="D45" s="422"/>
      <c r="E45" s="422"/>
      <c r="F45" s="422"/>
      <c r="G45" s="425"/>
    </row>
    <row r="46" spans="1:7" x14ac:dyDescent="0.2">
      <c r="A46" s="424" t="s">
        <v>817</v>
      </c>
      <c r="B46" s="422">
        <v>45</v>
      </c>
      <c r="C46" s="422">
        <v>0</v>
      </c>
      <c r="D46" s="422">
        <v>0</v>
      </c>
      <c r="E46" s="422">
        <v>3.6219999999999999</v>
      </c>
      <c r="F46" s="422">
        <v>48.622</v>
      </c>
      <c r="G46" s="425">
        <v>3.6219999999999999</v>
      </c>
    </row>
    <row r="47" spans="1:7" x14ac:dyDescent="0.2">
      <c r="A47" s="418"/>
      <c r="B47" s="419"/>
      <c r="C47" s="416"/>
      <c r="D47" s="416"/>
      <c r="E47" s="416"/>
      <c r="F47" s="419"/>
      <c r="G47" s="420"/>
    </row>
    <row r="48" spans="1:7" x14ac:dyDescent="0.2">
      <c r="A48" s="421" t="s">
        <v>818</v>
      </c>
      <c r="B48" s="422"/>
      <c r="C48" s="422"/>
      <c r="D48" s="422"/>
      <c r="E48" s="422"/>
      <c r="F48" s="422"/>
      <c r="G48" s="425"/>
    </row>
    <row r="49" spans="1:7" x14ac:dyDescent="0.2">
      <c r="A49" s="414" t="s">
        <v>819</v>
      </c>
      <c r="B49" s="422">
        <v>3.3069999999999999</v>
      </c>
      <c r="C49" s="422">
        <v>0.13700000000000001</v>
      </c>
      <c r="D49" s="422">
        <v>0</v>
      </c>
      <c r="E49" s="422">
        <v>0</v>
      </c>
      <c r="F49" s="422">
        <v>3.444</v>
      </c>
      <c r="G49" s="425">
        <v>0</v>
      </c>
    </row>
    <row r="50" spans="1:7" x14ac:dyDescent="0.2">
      <c r="A50" s="418"/>
      <c r="B50" s="419"/>
      <c r="C50" s="416"/>
      <c r="D50" s="416"/>
      <c r="E50" s="416"/>
      <c r="F50" s="419"/>
      <c r="G50" s="420"/>
    </row>
    <row r="51" spans="1:7" x14ac:dyDescent="0.2">
      <c r="A51" s="421" t="s">
        <v>598</v>
      </c>
      <c r="B51" s="422"/>
      <c r="C51" s="422"/>
      <c r="D51" s="422"/>
      <c r="E51" s="422"/>
      <c r="F51" s="422"/>
      <c r="G51" s="425"/>
    </row>
    <row r="52" spans="1:7" x14ac:dyDescent="0.2">
      <c r="A52" s="414" t="s">
        <v>820</v>
      </c>
      <c r="B52" s="422">
        <v>1720.787</v>
      </c>
      <c r="C52" s="422">
        <v>2.5459999999999998</v>
      </c>
      <c r="D52" s="422">
        <v>0</v>
      </c>
      <c r="E52" s="422">
        <v>0</v>
      </c>
      <c r="F52" s="422">
        <v>1723.3330000000001</v>
      </c>
      <c r="G52" s="425">
        <v>0</v>
      </c>
    </row>
    <row r="53" spans="1:7" x14ac:dyDescent="0.2">
      <c r="A53" s="418"/>
      <c r="B53" s="419"/>
      <c r="C53" s="416"/>
      <c r="D53" s="416"/>
      <c r="E53" s="416"/>
      <c r="F53" s="419"/>
      <c r="G53" s="420"/>
    </row>
    <row r="54" spans="1:7" x14ac:dyDescent="0.2">
      <c r="A54" s="421" t="s">
        <v>821</v>
      </c>
      <c r="B54" s="422"/>
      <c r="C54" s="422"/>
      <c r="D54" s="422"/>
      <c r="E54" s="422"/>
      <c r="F54" s="422"/>
      <c r="G54" s="425"/>
    </row>
    <row r="55" spans="1:7" x14ac:dyDescent="0.2">
      <c r="A55" s="631" t="s">
        <v>822</v>
      </c>
      <c r="B55" s="422"/>
      <c r="C55" s="422"/>
      <c r="D55" s="422"/>
      <c r="E55" s="422"/>
      <c r="F55" s="422"/>
      <c r="G55" s="425"/>
    </row>
    <row r="56" spans="1:7" x14ac:dyDescent="0.2">
      <c r="A56" s="414" t="s">
        <v>823</v>
      </c>
      <c r="B56" s="422">
        <v>110.262</v>
      </c>
      <c r="C56" s="422">
        <v>2.9740000000000002</v>
      </c>
      <c r="D56" s="422">
        <v>0</v>
      </c>
      <c r="E56" s="422">
        <v>0</v>
      </c>
      <c r="F56" s="422">
        <v>113.236</v>
      </c>
      <c r="G56" s="425">
        <v>0</v>
      </c>
    </row>
    <row r="57" spans="1:7" x14ac:dyDescent="0.2">
      <c r="A57" s="414" t="s">
        <v>824</v>
      </c>
      <c r="B57" s="422">
        <v>31.431999999999999</v>
      </c>
      <c r="C57" s="422">
        <v>-1.958</v>
      </c>
      <c r="D57" s="422">
        <v>0</v>
      </c>
      <c r="E57" s="422">
        <v>0</v>
      </c>
      <c r="F57" s="422">
        <v>29.474</v>
      </c>
      <c r="G57" s="425">
        <v>0</v>
      </c>
    </row>
    <row r="58" spans="1:7" x14ac:dyDescent="0.2">
      <c r="A58" s="414" t="s">
        <v>825</v>
      </c>
      <c r="B58" s="422">
        <v>22.225000000000001</v>
      </c>
      <c r="C58" s="422">
        <v>0.13400000000000001</v>
      </c>
      <c r="D58" s="422">
        <v>0</v>
      </c>
      <c r="E58" s="422">
        <v>0</v>
      </c>
      <c r="F58" s="422">
        <v>22.359000000000002</v>
      </c>
      <c r="G58" s="425">
        <v>0</v>
      </c>
    </row>
    <row r="59" spans="1:7" x14ac:dyDescent="0.2">
      <c r="A59" s="418"/>
      <c r="B59" s="419"/>
      <c r="C59" s="416"/>
      <c r="D59" s="416"/>
      <c r="E59" s="416"/>
      <c r="F59" s="419"/>
      <c r="G59" s="420"/>
    </row>
    <row r="60" spans="1:7" x14ac:dyDescent="0.2">
      <c r="A60" s="421" t="s">
        <v>826</v>
      </c>
      <c r="B60" s="422"/>
      <c r="C60" s="422"/>
      <c r="D60" s="422"/>
      <c r="E60" s="422"/>
      <c r="F60" s="422"/>
      <c r="G60" s="425"/>
    </row>
    <row r="61" spans="1:7" x14ac:dyDescent="0.2">
      <c r="A61" s="414" t="s">
        <v>827</v>
      </c>
      <c r="B61" s="422">
        <v>80.037999999999997</v>
      </c>
      <c r="C61" s="422">
        <v>7.8E-2</v>
      </c>
      <c r="D61" s="422">
        <v>0</v>
      </c>
      <c r="E61" s="422">
        <v>0</v>
      </c>
      <c r="F61" s="422">
        <v>80.116</v>
      </c>
      <c r="G61" s="425">
        <v>0</v>
      </c>
    </row>
    <row r="62" spans="1:7" x14ac:dyDescent="0.2">
      <c r="A62" s="418"/>
      <c r="B62" s="419"/>
      <c r="C62" s="416"/>
      <c r="D62" s="416"/>
      <c r="E62" s="416"/>
      <c r="F62" s="419"/>
      <c r="G62" s="420"/>
    </row>
    <row r="63" spans="1:7" x14ac:dyDescent="0.2">
      <c r="A63" s="421" t="s">
        <v>234</v>
      </c>
      <c r="B63" s="422"/>
      <c r="C63" s="422"/>
      <c r="D63" s="422"/>
      <c r="E63" s="422"/>
      <c r="F63" s="422"/>
      <c r="G63" s="425"/>
    </row>
    <row r="64" spans="1:7" x14ac:dyDescent="0.2">
      <c r="A64" s="414" t="s">
        <v>828</v>
      </c>
      <c r="B64" s="422">
        <v>77.301000000000002</v>
      </c>
      <c r="C64" s="422">
        <v>0.41899999999999998</v>
      </c>
      <c r="D64" s="422">
        <v>0</v>
      </c>
      <c r="E64" s="422">
        <v>0</v>
      </c>
      <c r="F64" s="422">
        <v>77.72</v>
      </c>
      <c r="G64" s="425">
        <v>0</v>
      </c>
    </row>
    <row r="65" spans="1:7" x14ac:dyDescent="0.2">
      <c r="A65" s="418"/>
      <c r="B65" s="419"/>
      <c r="C65" s="416"/>
      <c r="D65" s="416"/>
      <c r="E65" s="416"/>
      <c r="F65" s="419"/>
      <c r="G65" s="420"/>
    </row>
    <row r="66" spans="1:7" x14ac:dyDescent="0.2">
      <c r="A66" s="421" t="s">
        <v>829</v>
      </c>
      <c r="B66" s="422"/>
      <c r="C66" s="422"/>
      <c r="D66" s="422"/>
      <c r="E66" s="422"/>
      <c r="F66" s="422"/>
      <c r="G66" s="425"/>
    </row>
    <row r="67" spans="1:7" x14ac:dyDescent="0.2">
      <c r="A67" s="414" t="s">
        <v>830</v>
      </c>
      <c r="B67" s="422">
        <v>239.34399999999999</v>
      </c>
      <c r="C67" s="422">
        <v>0.308</v>
      </c>
      <c r="D67" s="422">
        <v>0</v>
      </c>
      <c r="E67" s="422">
        <v>0</v>
      </c>
      <c r="F67" s="422">
        <v>239.65199999999999</v>
      </c>
      <c r="G67" s="425">
        <v>0</v>
      </c>
    </row>
    <row r="68" spans="1:7" x14ac:dyDescent="0.2">
      <c r="A68" s="418"/>
      <c r="B68" s="419"/>
      <c r="C68" s="416"/>
      <c r="D68" s="416"/>
      <c r="E68" s="416"/>
      <c r="F68" s="419"/>
      <c r="G68" s="420"/>
    </row>
    <row r="69" spans="1:7" x14ac:dyDescent="0.2">
      <c r="A69" s="421" t="s">
        <v>831</v>
      </c>
      <c r="B69" s="422"/>
      <c r="C69" s="422"/>
      <c r="D69" s="422"/>
      <c r="E69" s="422"/>
      <c r="F69" s="422"/>
      <c r="G69" s="425"/>
    </row>
    <row r="70" spans="1:7" x14ac:dyDescent="0.2">
      <c r="A70" s="414" t="s">
        <v>832</v>
      </c>
      <c r="B70" s="422">
        <v>92.293000000000006</v>
      </c>
      <c r="C70" s="422">
        <v>4.7880000000000003</v>
      </c>
      <c r="D70" s="422">
        <v>0</v>
      </c>
      <c r="E70" s="422">
        <v>0</v>
      </c>
      <c r="F70" s="422">
        <v>97.081000000000003</v>
      </c>
      <c r="G70" s="425">
        <v>0</v>
      </c>
    </row>
    <row r="71" spans="1:7" x14ac:dyDescent="0.2">
      <c r="A71" s="418"/>
      <c r="B71" s="419"/>
      <c r="C71" s="416"/>
      <c r="D71" s="416"/>
      <c r="E71" s="416"/>
      <c r="F71" s="419"/>
      <c r="G71" s="420"/>
    </row>
    <row r="72" spans="1:7" x14ac:dyDescent="0.2">
      <c r="A72" s="421" t="s">
        <v>805</v>
      </c>
      <c r="B72" s="422"/>
      <c r="C72" s="422"/>
      <c r="D72" s="422"/>
      <c r="E72" s="422"/>
      <c r="F72" s="422"/>
      <c r="G72" s="425"/>
    </row>
    <row r="73" spans="1:7" x14ac:dyDescent="0.2">
      <c r="A73" s="414" t="s">
        <v>833</v>
      </c>
      <c r="B73" s="422">
        <v>0</v>
      </c>
      <c r="C73" s="422">
        <v>0</v>
      </c>
      <c r="D73" s="422">
        <v>33</v>
      </c>
      <c r="E73" s="422">
        <v>0</v>
      </c>
      <c r="F73" s="422">
        <v>33</v>
      </c>
      <c r="G73" s="425">
        <v>0</v>
      </c>
    </row>
    <row r="74" spans="1:7" x14ac:dyDescent="0.2">
      <c r="A74" s="418"/>
      <c r="B74" s="419"/>
      <c r="C74" s="416"/>
      <c r="D74" s="416"/>
      <c r="E74" s="416"/>
      <c r="F74" s="419"/>
      <c r="G74" s="420"/>
    </row>
    <row r="75" spans="1:7" x14ac:dyDescent="0.2">
      <c r="A75" s="421" t="s">
        <v>683</v>
      </c>
      <c r="B75" s="422"/>
      <c r="C75" s="422"/>
      <c r="D75" s="422"/>
      <c r="E75" s="422"/>
      <c r="F75" s="422"/>
      <c r="G75" s="425"/>
    </row>
    <row r="76" spans="1:7" x14ac:dyDescent="0.2">
      <c r="A76" s="414" t="s">
        <v>834</v>
      </c>
      <c r="B76" s="408"/>
      <c r="D76" s="408"/>
      <c r="F76" s="408"/>
      <c r="G76" s="425"/>
    </row>
    <row r="77" spans="1:7" x14ac:dyDescent="0.2">
      <c r="A77" s="424" t="s">
        <v>835</v>
      </c>
      <c r="B77" s="422"/>
      <c r="C77" s="422"/>
      <c r="D77" s="422"/>
      <c r="E77" s="422"/>
      <c r="F77" s="422"/>
      <c r="G77" s="425"/>
    </row>
    <row r="78" spans="1:7" x14ac:dyDescent="0.2">
      <c r="A78" s="424" t="s">
        <v>836</v>
      </c>
      <c r="B78" s="422">
        <v>0</v>
      </c>
      <c r="C78" s="422">
        <v>0</v>
      </c>
      <c r="D78" s="422">
        <v>153.03899999999999</v>
      </c>
      <c r="E78" s="422">
        <v>0</v>
      </c>
      <c r="F78" s="422">
        <v>153.03899999999999</v>
      </c>
      <c r="G78" s="425">
        <v>0</v>
      </c>
    </row>
    <row r="79" spans="1:7" x14ac:dyDescent="0.2">
      <c r="A79" s="418" t="s">
        <v>684</v>
      </c>
      <c r="B79" s="426"/>
      <c r="C79" s="427" t="s">
        <v>505</v>
      </c>
      <c r="D79" s="427">
        <v>186.03899999999999</v>
      </c>
      <c r="E79" s="427">
        <v>59.474000000000004</v>
      </c>
      <c r="F79" s="427"/>
      <c r="G79" s="427">
        <v>27.936</v>
      </c>
    </row>
    <row r="80" spans="1:7" x14ac:dyDescent="0.2">
      <c r="G80" s="408"/>
    </row>
    <row r="81" spans="1:7" x14ac:dyDescent="0.2">
      <c r="A81" s="693" t="s">
        <v>857</v>
      </c>
      <c r="B81" s="694"/>
      <c r="C81" s="693"/>
      <c r="D81" s="694"/>
      <c r="E81" s="693"/>
      <c r="F81" s="694"/>
      <c r="G81" s="693"/>
    </row>
    <row r="82" spans="1:7" x14ac:dyDescent="0.2">
      <c r="G82" s="408"/>
    </row>
    <row r="83" spans="1:7" x14ac:dyDescent="0.2">
      <c r="G83" s="408"/>
    </row>
    <row r="84" spans="1:7" x14ac:dyDescent="0.2">
      <c r="G84" s="408"/>
    </row>
    <row r="85" spans="1:7" x14ac:dyDescent="0.2">
      <c r="G85" s="408"/>
    </row>
    <row r="86" spans="1:7" x14ac:dyDescent="0.2">
      <c r="G86" s="408"/>
    </row>
    <row r="87" spans="1:7" x14ac:dyDescent="0.2">
      <c r="G87" s="408"/>
    </row>
    <row r="88" spans="1:7" x14ac:dyDescent="0.2">
      <c r="G88" s="408"/>
    </row>
    <row r="89" spans="1:7" x14ac:dyDescent="0.2">
      <c r="G89" s="408"/>
    </row>
    <row r="90" spans="1:7" x14ac:dyDescent="0.2">
      <c r="G90" s="408"/>
    </row>
    <row r="91" spans="1:7" x14ac:dyDescent="0.2">
      <c r="G91" s="408"/>
    </row>
    <row r="92" spans="1:7" x14ac:dyDescent="0.2">
      <c r="G92" s="408"/>
    </row>
    <row r="93" spans="1:7" x14ac:dyDescent="0.2">
      <c r="G93" s="408"/>
    </row>
    <row r="94" spans="1:7" x14ac:dyDescent="0.2">
      <c r="G94" s="408"/>
    </row>
    <row r="95" spans="1:7" x14ac:dyDescent="0.2">
      <c r="G95" s="408"/>
    </row>
    <row r="96" spans="1:7" x14ac:dyDescent="0.2">
      <c r="G96" s="408"/>
    </row>
    <row r="97" spans="7:7" x14ac:dyDescent="0.2">
      <c r="G97" s="408"/>
    </row>
    <row r="98" spans="7:7" x14ac:dyDescent="0.2">
      <c r="G98" s="408"/>
    </row>
    <row r="99" spans="7:7" x14ac:dyDescent="0.2">
      <c r="G99" s="408"/>
    </row>
    <row r="100" spans="7:7" x14ac:dyDescent="0.2">
      <c r="G100" s="408"/>
    </row>
    <row r="101" spans="7:7" x14ac:dyDescent="0.2">
      <c r="G101" s="408"/>
    </row>
    <row r="102" spans="7:7" x14ac:dyDescent="0.2">
      <c r="G102" s="408"/>
    </row>
    <row r="103" spans="7:7" x14ac:dyDescent="0.2">
      <c r="G103" s="408"/>
    </row>
    <row r="104" spans="7:7" x14ac:dyDescent="0.2">
      <c r="G104" s="408"/>
    </row>
    <row r="105" spans="7:7" x14ac:dyDescent="0.2">
      <c r="G105" s="408"/>
    </row>
    <row r="106" spans="7:7" x14ac:dyDescent="0.2">
      <c r="G106" s="408"/>
    </row>
    <row r="107" spans="7:7" x14ac:dyDescent="0.2">
      <c r="G107" s="408"/>
    </row>
    <row r="108" spans="7:7" x14ac:dyDescent="0.2">
      <c r="G108" s="408"/>
    </row>
    <row r="109" spans="7:7" x14ac:dyDescent="0.2">
      <c r="G109" s="408"/>
    </row>
    <row r="110" spans="7:7" x14ac:dyDescent="0.2">
      <c r="G110" s="408"/>
    </row>
    <row r="111" spans="7:7" x14ac:dyDescent="0.2">
      <c r="G111" s="408"/>
    </row>
    <row r="112" spans="7:7" x14ac:dyDescent="0.2">
      <c r="G112" s="408"/>
    </row>
    <row r="113" spans="7:7" x14ac:dyDescent="0.2">
      <c r="G113" s="408"/>
    </row>
    <row r="114" spans="7:7" x14ac:dyDescent="0.2">
      <c r="G114" s="408"/>
    </row>
    <row r="115" spans="7:7" x14ac:dyDescent="0.2">
      <c r="G115" s="408"/>
    </row>
    <row r="116" spans="7:7" x14ac:dyDescent="0.2">
      <c r="G116" s="408"/>
    </row>
    <row r="117" spans="7:7" x14ac:dyDescent="0.2">
      <c r="G117" s="408"/>
    </row>
    <row r="118" spans="7:7" x14ac:dyDescent="0.2">
      <c r="G118" s="408"/>
    </row>
    <row r="119" spans="7:7" x14ac:dyDescent="0.2">
      <c r="G119" s="408"/>
    </row>
    <row r="120" spans="7:7" x14ac:dyDescent="0.2">
      <c r="G120" s="408"/>
    </row>
    <row r="121" spans="7:7" x14ac:dyDescent="0.2">
      <c r="G121" s="408"/>
    </row>
    <row r="122" spans="7:7" x14ac:dyDescent="0.2">
      <c r="G122" s="408"/>
    </row>
    <row r="123" spans="7:7" x14ac:dyDescent="0.2">
      <c r="G123" s="408"/>
    </row>
    <row r="124" spans="7:7" x14ac:dyDescent="0.2">
      <c r="G124" s="408"/>
    </row>
    <row r="125" spans="7:7" x14ac:dyDescent="0.2">
      <c r="G125" s="408"/>
    </row>
    <row r="126" spans="7:7" x14ac:dyDescent="0.2">
      <c r="G126" s="408"/>
    </row>
    <row r="127" spans="7:7" x14ac:dyDescent="0.2">
      <c r="G127" s="408"/>
    </row>
    <row r="128" spans="7:7" x14ac:dyDescent="0.2">
      <c r="G128" s="408"/>
    </row>
  </sheetData>
  <mergeCells count="8">
    <mergeCell ref="A2:G2"/>
    <mergeCell ref="B5:B7"/>
    <mergeCell ref="C5:C7"/>
    <mergeCell ref="D5:E5"/>
    <mergeCell ref="F5:F7"/>
    <mergeCell ref="E6:E7"/>
    <mergeCell ref="G6:G7"/>
    <mergeCell ref="A3:G3"/>
  </mergeCells>
  <pageMargins left="0.75" right="0.75" top="1" bottom="1" header="0.5" footer="0.5"/>
  <pageSetup paperSize="9" scale="9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sheetPr>
  <dimension ref="A1:H198"/>
  <sheetViews>
    <sheetView showGridLines="0" zoomScaleNormal="100" workbookViewId="0"/>
  </sheetViews>
  <sheetFormatPr defaultColWidth="9.140625" defaultRowHeight="11.25" x14ac:dyDescent="0.2"/>
  <cols>
    <col min="1" max="1" width="55.42578125" style="354" customWidth="1"/>
    <col min="2" max="2" width="9.7109375" style="354" customWidth="1"/>
    <col min="3" max="4" width="9.7109375" style="352" customWidth="1"/>
    <col min="5" max="16384" width="9.140625" style="352"/>
  </cols>
  <sheetData>
    <row r="1" spans="1:5" ht="12.75" x14ac:dyDescent="0.2">
      <c r="A1" s="351" t="s">
        <v>685</v>
      </c>
    </row>
    <row r="2" spans="1:5" ht="12.75" x14ac:dyDescent="0.2">
      <c r="A2" s="351"/>
    </row>
    <row r="3" spans="1:5" ht="15.75" x14ac:dyDescent="0.25">
      <c r="A3" s="756" t="s">
        <v>686</v>
      </c>
      <c r="B3" s="756"/>
      <c r="C3" s="720"/>
      <c r="D3" s="720"/>
    </row>
    <row r="4" spans="1:5" s="490" customFormat="1" ht="14.25" x14ac:dyDescent="0.2">
      <c r="A4" s="768" t="s">
        <v>687</v>
      </c>
      <c r="B4" s="768"/>
      <c r="C4" s="768"/>
      <c r="D4" s="768"/>
    </row>
    <row r="5" spans="1:5" x14ac:dyDescent="0.2">
      <c r="A5" s="752"/>
      <c r="B5" s="356"/>
      <c r="C5" s="382">
        <v>2018</v>
      </c>
      <c r="D5" s="356">
        <v>2017</v>
      </c>
    </row>
    <row r="6" spans="1:5" x14ac:dyDescent="0.2">
      <c r="A6" s="753"/>
      <c r="B6" s="360"/>
      <c r="C6" s="383" t="s">
        <v>0</v>
      </c>
      <c r="D6" s="360" t="s">
        <v>0</v>
      </c>
    </row>
    <row r="7" spans="1:5" x14ac:dyDescent="0.2">
      <c r="B7" s="384"/>
      <c r="C7" s="359"/>
      <c r="D7" s="362"/>
    </row>
    <row r="8" spans="1:5" x14ac:dyDescent="0.2">
      <c r="A8" s="398" t="s">
        <v>688</v>
      </c>
      <c r="B8" s="428"/>
      <c r="C8" s="369">
        <v>39</v>
      </c>
      <c r="D8" s="429">
        <v>20</v>
      </c>
    </row>
    <row r="9" spans="1:5" x14ac:dyDescent="0.2">
      <c r="A9" s="354" t="s">
        <v>689</v>
      </c>
      <c r="B9" s="384"/>
      <c r="C9" s="375" t="s">
        <v>690</v>
      </c>
      <c r="D9" s="430" t="s">
        <v>690</v>
      </c>
    </row>
    <row r="10" spans="1:5" x14ac:dyDescent="0.2">
      <c r="A10" s="354" t="s">
        <v>691</v>
      </c>
      <c r="B10" s="384"/>
      <c r="C10" s="365">
        <v>0</v>
      </c>
      <c r="D10" s="431">
        <v>0</v>
      </c>
      <c r="E10" s="432"/>
    </row>
    <row r="11" spans="1:5" ht="3.2" customHeight="1" x14ac:dyDescent="0.2">
      <c r="B11" s="384"/>
      <c r="C11" s="365"/>
      <c r="D11" s="431">
        <v>88</v>
      </c>
    </row>
    <row r="12" spans="1:5" x14ac:dyDescent="0.2">
      <c r="A12" s="386" t="s">
        <v>692</v>
      </c>
      <c r="B12" s="433"/>
      <c r="C12" s="373">
        <v>39</v>
      </c>
      <c r="D12" s="434">
        <v>21</v>
      </c>
    </row>
    <row r="13" spans="1:5" s="380" customFormat="1" ht="18" customHeight="1" x14ac:dyDescent="0.2">
      <c r="A13" s="769" t="s">
        <v>727</v>
      </c>
      <c r="B13" s="755"/>
      <c r="C13" s="755"/>
      <c r="D13" s="755"/>
    </row>
    <row r="14" spans="1:5" ht="15.75" customHeight="1" x14ac:dyDescent="0.2">
      <c r="A14" s="435" t="s">
        <v>693</v>
      </c>
      <c r="B14" s="435"/>
      <c r="C14" s="350"/>
      <c r="D14" s="350"/>
    </row>
    <row r="17" spans="1:8" ht="15" x14ac:dyDescent="0.2">
      <c r="A17" s="436"/>
    </row>
    <row r="18" spans="1:8" s="354" customFormat="1" ht="125.25" customHeight="1" x14ac:dyDescent="0.2">
      <c r="A18" s="436"/>
      <c r="C18" s="352"/>
      <c r="D18" s="352"/>
      <c r="E18" s="352"/>
      <c r="F18" s="352"/>
      <c r="G18" s="352"/>
      <c r="H18" s="352"/>
    </row>
    <row r="109" spans="6:8" x14ac:dyDescent="0.2">
      <c r="F109" s="352">
        <v>2.7</v>
      </c>
      <c r="H109" s="352">
        <v>2.7</v>
      </c>
    </row>
    <row r="198" spans="8:8" x14ac:dyDescent="0.2">
      <c r="H198" s="352">
        <v>324</v>
      </c>
    </row>
  </sheetData>
  <mergeCells count="4">
    <mergeCell ref="A3:D3"/>
    <mergeCell ref="A4:D4"/>
    <mergeCell ref="A5:A6"/>
    <mergeCell ref="A13:D13"/>
  </mergeCells>
  <pageMargins left="0.75" right="0.75" top="1" bottom="1" header="0.5" footer="0.5"/>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sheetPr>
  <dimension ref="A1:G180"/>
  <sheetViews>
    <sheetView showGridLines="0" zoomScaleNormal="100" workbookViewId="0"/>
  </sheetViews>
  <sheetFormatPr defaultColWidth="9.140625" defaultRowHeight="11.25" x14ac:dyDescent="0.2"/>
  <cols>
    <col min="1" max="1" width="55.42578125" style="354" customWidth="1"/>
    <col min="2" max="3" width="9.7109375" style="352" customWidth="1"/>
    <col min="4" max="16384" width="9.140625" style="352"/>
  </cols>
  <sheetData>
    <row r="1" spans="1:4" ht="12.75" x14ac:dyDescent="0.2">
      <c r="A1" s="351" t="s">
        <v>694</v>
      </c>
    </row>
    <row r="2" spans="1:4" ht="12.75" x14ac:dyDescent="0.2">
      <c r="A2" s="351"/>
    </row>
    <row r="3" spans="1:4" ht="15.75" x14ac:dyDescent="0.25">
      <c r="A3" s="756" t="s">
        <v>837</v>
      </c>
      <c r="B3" s="720"/>
      <c r="C3" s="720"/>
      <c r="D3" s="770"/>
    </row>
    <row r="4" spans="1:4" s="490" customFormat="1" ht="14.25" x14ac:dyDescent="0.2">
      <c r="A4" s="768" t="s">
        <v>687</v>
      </c>
      <c r="B4" s="768"/>
      <c r="C4" s="768"/>
      <c r="D4" s="768"/>
    </row>
    <row r="5" spans="1:4" x14ac:dyDescent="0.2">
      <c r="A5" s="752"/>
      <c r="B5" s="356"/>
      <c r="C5" s="382">
        <v>2018</v>
      </c>
      <c r="D5" s="356">
        <v>2017</v>
      </c>
    </row>
    <row r="6" spans="1:4" x14ac:dyDescent="0.2">
      <c r="A6" s="753"/>
      <c r="B6" s="360"/>
      <c r="C6" s="383" t="s">
        <v>0</v>
      </c>
      <c r="D6" s="360" t="s">
        <v>0</v>
      </c>
    </row>
    <row r="7" spans="1:4" ht="3.2" customHeight="1" x14ac:dyDescent="0.2">
      <c r="B7" s="384"/>
      <c r="C7" s="359"/>
      <c r="D7" s="362"/>
    </row>
    <row r="8" spans="1:4" x14ac:dyDescent="0.2">
      <c r="A8" s="398" t="s">
        <v>688</v>
      </c>
      <c r="B8" s="437"/>
      <c r="C8" s="369">
        <v>10</v>
      </c>
      <c r="D8" s="429">
        <v>0</v>
      </c>
    </row>
    <row r="9" spans="1:4" x14ac:dyDescent="0.2">
      <c r="A9" s="354" t="s">
        <v>689</v>
      </c>
      <c r="B9" s="384"/>
      <c r="C9" s="365">
        <v>18</v>
      </c>
      <c r="D9" s="431">
        <v>0</v>
      </c>
    </row>
    <row r="10" spans="1:4" x14ac:dyDescent="0.2">
      <c r="A10" s="354" t="s">
        <v>691</v>
      </c>
      <c r="B10" s="384"/>
      <c r="C10" s="365">
        <v>20</v>
      </c>
      <c r="D10" s="431">
        <v>0</v>
      </c>
    </row>
    <row r="11" spans="1:4" ht="3.2" customHeight="1" x14ac:dyDescent="0.2">
      <c r="B11" s="384"/>
      <c r="C11" s="365"/>
      <c r="D11" s="431">
        <v>0</v>
      </c>
    </row>
    <row r="12" spans="1:4" x14ac:dyDescent="0.2">
      <c r="A12" s="386" t="s">
        <v>692</v>
      </c>
      <c r="B12" s="433"/>
      <c r="C12" s="373">
        <v>8</v>
      </c>
      <c r="D12" s="434">
        <v>0</v>
      </c>
    </row>
    <row r="14" spans="1:4" x14ac:dyDescent="0.2">
      <c r="A14" s="435" t="s">
        <v>693</v>
      </c>
      <c r="B14" s="435"/>
      <c r="C14" s="350"/>
      <c r="D14" s="350"/>
    </row>
    <row r="18" spans="1:3" x14ac:dyDescent="0.2">
      <c r="A18" s="354" t="s">
        <v>695</v>
      </c>
    </row>
    <row r="19" spans="1:3" ht="39" customHeight="1" x14ac:dyDescent="0.2">
      <c r="A19" s="436"/>
    </row>
    <row r="20" spans="1:3" ht="172.5" customHeight="1" x14ac:dyDescent="0.2">
      <c r="A20" s="436"/>
    </row>
    <row r="27" spans="1:3" x14ac:dyDescent="0.2">
      <c r="A27" s="438"/>
      <c r="B27" s="439"/>
      <c r="C27" s="439"/>
    </row>
    <row r="28" spans="1:3" x14ac:dyDescent="0.2">
      <c r="A28" s="438"/>
      <c r="B28" s="439"/>
      <c r="C28" s="439"/>
    </row>
    <row r="29" spans="1:3" x14ac:dyDescent="0.2">
      <c r="A29" s="440"/>
      <c r="B29" s="440"/>
      <c r="C29" s="439"/>
    </row>
    <row r="30" spans="1:3" x14ac:dyDescent="0.2">
      <c r="A30" s="440"/>
      <c r="B30" s="440"/>
      <c r="C30" s="439"/>
    </row>
    <row r="31" spans="1:3" x14ac:dyDescent="0.2">
      <c r="A31" s="441"/>
      <c r="B31" s="441"/>
      <c r="C31" s="439"/>
    </row>
    <row r="32" spans="1:3" x14ac:dyDescent="0.2">
      <c r="A32" s="442"/>
      <c r="B32" s="442"/>
      <c r="C32" s="439"/>
    </row>
    <row r="33" spans="1:3" x14ac:dyDescent="0.2">
      <c r="A33" s="443"/>
      <c r="B33" s="443"/>
      <c r="C33" s="439"/>
    </row>
    <row r="34" spans="1:3" x14ac:dyDescent="0.2">
      <c r="A34" s="443"/>
      <c r="B34" s="443"/>
      <c r="C34" s="439"/>
    </row>
    <row r="35" spans="1:3" x14ac:dyDescent="0.2">
      <c r="A35" s="443"/>
      <c r="B35" s="443"/>
      <c r="C35" s="439"/>
    </row>
    <row r="36" spans="1:3" x14ac:dyDescent="0.2">
      <c r="A36" s="444"/>
      <c r="B36" s="444"/>
      <c r="C36" s="439"/>
    </row>
    <row r="37" spans="1:3" x14ac:dyDescent="0.2">
      <c r="A37" s="438"/>
      <c r="B37" s="439"/>
      <c r="C37" s="439"/>
    </row>
    <row r="38" spans="1:3" x14ac:dyDescent="0.2">
      <c r="A38" s="438"/>
      <c r="B38" s="439"/>
      <c r="C38" s="439"/>
    </row>
    <row r="91" spans="5:7" x14ac:dyDescent="0.2">
      <c r="E91" s="352">
        <v>2.7</v>
      </c>
      <c r="G91" s="352">
        <v>2.7</v>
      </c>
    </row>
    <row r="180" spans="7:7" x14ac:dyDescent="0.2">
      <c r="G180" s="352">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H454"/>
  <sheetViews>
    <sheetView showGridLines="0" zoomScaleNormal="100" workbookViewId="0"/>
  </sheetViews>
  <sheetFormatPr defaultRowHeight="12.75" x14ac:dyDescent="0.2"/>
  <cols>
    <col min="1" max="1" width="9.85546875" bestFit="1" customWidth="1"/>
  </cols>
  <sheetData>
    <row r="1" spans="1:1" x14ac:dyDescent="0.2">
      <c r="A1" s="104" t="s">
        <v>755</v>
      </c>
    </row>
    <row r="28" spans="1:8" x14ac:dyDescent="0.2">
      <c r="A28" s="314"/>
      <c r="B28" s="315"/>
    </row>
    <row r="29" spans="1:8" ht="22.5" x14ac:dyDescent="0.2">
      <c r="A29" s="320"/>
      <c r="B29" s="316"/>
      <c r="H29" s="316" t="s">
        <v>579</v>
      </c>
    </row>
    <row r="30" spans="1:8" x14ac:dyDescent="0.2">
      <c r="A30" s="318"/>
      <c r="B30" s="4"/>
      <c r="D30" s="319" t="s">
        <v>754</v>
      </c>
      <c r="H30" s="4">
        <v>69.2</v>
      </c>
    </row>
    <row r="31" spans="1:8" x14ac:dyDescent="0.2">
      <c r="A31" s="318"/>
      <c r="B31" s="4"/>
      <c r="D31" s="319" t="s">
        <v>580</v>
      </c>
      <c r="H31" s="4">
        <v>67.8</v>
      </c>
    </row>
    <row r="32" spans="1:8" x14ac:dyDescent="0.2">
      <c r="A32" s="318"/>
      <c r="B32" s="4"/>
    </row>
    <row r="33" spans="1:2" x14ac:dyDescent="0.2">
      <c r="A33" s="318"/>
      <c r="B33" s="4"/>
    </row>
    <row r="34" spans="1:2" x14ac:dyDescent="0.2">
      <c r="A34" s="318"/>
      <c r="B34" s="4"/>
    </row>
    <row r="35" spans="1:2" x14ac:dyDescent="0.2">
      <c r="A35" s="318"/>
      <c r="B35" s="4"/>
    </row>
    <row r="36" spans="1:2" x14ac:dyDescent="0.2">
      <c r="A36" s="318"/>
      <c r="B36" s="4"/>
    </row>
    <row r="37" spans="1:2" x14ac:dyDescent="0.2">
      <c r="A37" s="318"/>
      <c r="B37" s="4"/>
    </row>
    <row r="38" spans="1:2" x14ac:dyDescent="0.2">
      <c r="A38" s="318"/>
      <c r="B38" s="4"/>
    </row>
    <row r="39" spans="1:2" x14ac:dyDescent="0.2">
      <c r="A39" s="318"/>
      <c r="B39" s="4"/>
    </row>
    <row r="40" spans="1:2" x14ac:dyDescent="0.2">
      <c r="A40" s="318"/>
      <c r="B40" s="4"/>
    </row>
    <row r="41" spans="1:2" x14ac:dyDescent="0.2">
      <c r="A41" s="318"/>
      <c r="B41" s="4"/>
    </row>
    <row r="42" spans="1:2" x14ac:dyDescent="0.2">
      <c r="A42" s="318"/>
      <c r="B42" s="4"/>
    </row>
    <row r="43" spans="1:2" x14ac:dyDescent="0.2">
      <c r="A43" s="318"/>
      <c r="B43" s="4"/>
    </row>
    <row r="44" spans="1:2" x14ac:dyDescent="0.2">
      <c r="A44" s="318"/>
      <c r="B44" s="4"/>
    </row>
    <row r="45" spans="1:2" x14ac:dyDescent="0.2">
      <c r="A45" s="318"/>
      <c r="B45" s="4"/>
    </row>
    <row r="46" spans="1:2" x14ac:dyDescent="0.2">
      <c r="A46" s="318"/>
      <c r="B46" s="4"/>
    </row>
    <row r="47" spans="1:2" x14ac:dyDescent="0.2">
      <c r="A47" s="318"/>
      <c r="B47" s="4"/>
    </row>
    <row r="48" spans="1:2" x14ac:dyDescent="0.2">
      <c r="A48" s="318"/>
      <c r="B48" s="4"/>
    </row>
    <row r="49" spans="1:2" x14ac:dyDescent="0.2">
      <c r="A49" s="318"/>
      <c r="B49" s="4"/>
    </row>
    <row r="50" spans="1:2" x14ac:dyDescent="0.2">
      <c r="A50" s="318"/>
      <c r="B50" s="4"/>
    </row>
    <row r="51" spans="1:2" x14ac:dyDescent="0.2">
      <c r="A51" s="318"/>
      <c r="B51" s="4"/>
    </row>
    <row r="52" spans="1:2" x14ac:dyDescent="0.2">
      <c r="A52" s="318"/>
      <c r="B52" s="4"/>
    </row>
    <row r="53" spans="1:2" x14ac:dyDescent="0.2">
      <c r="A53" s="318"/>
      <c r="B53" s="4"/>
    </row>
    <row r="54" spans="1:2" x14ac:dyDescent="0.2">
      <c r="A54" s="318"/>
      <c r="B54" s="4"/>
    </row>
    <row r="55" spans="1:2" x14ac:dyDescent="0.2">
      <c r="A55" s="318"/>
      <c r="B55" s="4"/>
    </row>
    <row r="56" spans="1:2" x14ac:dyDescent="0.2">
      <c r="A56" s="318"/>
      <c r="B56" s="4"/>
    </row>
    <row r="57" spans="1:2" x14ac:dyDescent="0.2">
      <c r="A57" s="318"/>
      <c r="B57" s="4"/>
    </row>
    <row r="58" spans="1:2" x14ac:dyDescent="0.2">
      <c r="A58" s="318"/>
      <c r="B58" s="4"/>
    </row>
    <row r="59" spans="1:2" x14ac:dyDescent="0.2">
      <c r="A59" s="318"/>
      <c r="B59" s="4"/>
    </row>
    <row r="60" spans="1:2" x14ac:dyDescent="0.2">
      <c r="A60" s="318"/>
      <c r="B60" s="4"/>
    </row>
    <row r="61" spans="1:2" x14ac:dyDescent="0.2">
      <c r="A61" s="318"/>
      <c r="B61" s="4"/>
    </row>
    <row r="62" spans="1:2" x14ac:dyDescent="0.2">
      <c r="A62" s="318"/>
      <c r="B62" s="4"/>
    </row>
    <row r="63" spans="1:2" x14ac:dyDescent="0.2">
      <c r="A63" s="318"/>
      <c r="B63" s="4"/>
    </row>
    <row r="64" spans="1:2" x14ac:dyDescent="0.2">
      <c r="A64" s="318"/>
      <c r="B64" s="4"/>
    </row>
    <row r="65" spans="1:2" x14ac:dyDescent="0.2">
      <c r="A65" s="318"/>
      <c r="B65" s="4"/>
    </row>
    <row r="66" spans="1:2" x14ac:dyDescent="0.2">
      <c r="A66" s="318"/>
      <c r="B66" s="4"/>
    </row>
    <row r="67" spans="1:2" x14ac:dyDescent="0.2">
      <c r="A67" s="318"/>
      <c r="B67" s="4"/>
    </row>
    <row r="68" spans="1:2" x14ac:dyDescent="0.2">
      <c r="A68" s="318"/>
      <c r="B68" s="4"/>
    </row>
    <row r="69" spans="1:2" x14ac:dyDescent="0.2">
      <c r="A69" s="318"/>
      <c r="B69" s="4"/>
    </row>
    <row r="70" spans="1:2" x14ac:dyDescent="0.2">
      <c r="A70" s="318"/>
      <c r="B70" s="4"/>
    </row>
    <row r="71" spans="1:2" x14ac:dyDescent="0.2">
      <c r="A71" s="318"/>
      <c r="B71" s="4"/>
    </row>
    <row r="72" spans="1:2" x14ac:dyDescent="0.2">
      <c r="A72" s="318"/>
      <c r="B72" s="4"/>
    </row>
    <row r="73" spans="1:2" x14ac:dyDescent="0.2">
      <c r="A73" s="318"/>
      <c r="B73" s="4"/>
    </row>
    <row r="74" spans="1:2" x14ac:dyDescent="0.2">
      <c r="A74" s="318"/>
      <c r="B74" s="4"/>
    </row>
    <row r="75" spans="1:2" x14ac:dyDescent="0.2">
      <c r="A75" s="318"/>
      <c r="B75" s="4"/>
    </row>
    <row r="76" spans="1:2" x14ac:dyDescent="0.2">
      <c r="A76" s="318"/>
      <c r="B76" s="4"/>
    </row>
    <row r="77" spans="1:2" x14ac:dyDescent="0.2">
      <c r="A77" s="318"/>
      <c r="B77" s="4"/>
    </row>
    <row r="78" spans="1:2" x14ac:dyDescent="0.2">
      <c r="A78" s="318"/>
      <c r="B78" s="4"/>
    </row>
    <row r="79" spans="1:2" x14ac:dyDescent="0.2">
      <c r="A79" s="318"/>
      <c r="B79" s="4"/>
    </row>
    <row r="80" spans="1:2" x14ac:dyDescent="0.2">
      <c r="A80" s="318"/>
      <c r="B80" s="4"/>
    </row>
    <row r="81" spans="1:2" x14ac:dyDescent="0.2">
      <c r="A81" s="318"/>
      <c r="B81" s="4"/>
    </row>
    <row r="82" spans="1:2" x14ac:dyDescent="0.2">
      <c r="A82" s="318"/>
      <c r="B82" s="4"/>
    </row>
    <row r="83" spans="1:2" x14ac:dyDescent="0.2">
      <c r="A83" s="318"/>
      <c r="B83" s="4"/>
    </row>
    <row r="84" spans="1:2" x14ac:dyDescent="0.2">
      <c r="A84" s="318"/>
      <c r="B84" s="4"/>
    </row>
    <row r="85" spans="1:2" x14ac:dyDescent="0.2">
      <c r="A85" s="318"/>
      <c r="B85" s="4"/>
    </row>
    <row r="86" spans="1:2" x14ac:dyDescent="0.2">
      <c r="A86" s="318"/>
      <c r="B86" s="4"/>
    </row>
    <row r="87" spans="1:2" x14ac:dyDescent="0.2">
      <c r="A87" s="318"/>
      <c r="B87" s="4"/>
    </row>
    <row r="88" spans="1:2" x14ac:dyDescent="0.2">
      <c r="A88" s="318"/>
      <c r="B88" s="4"/>
    </row>
    <row r="89" spans="1:2" x14ac:dyDescent="0.2">
      <c r="A89" s="318"/>
      <c r="B89" s="4"/>
    </row>
    <row r="90" spans="1:2" x14ac:dyDescent="0.2">
      <c r="A90" s="318"/>
      <c r="B90" s="4"/>
    </row>
    <row r="91" spans="1:2" x14ac:dyDescent="0.2">
      <c r="A91" s="318"/>
      <c r="B91" s="4"/>
    </row>
    <row r="92" spans="1:2" x14ac:dyDescent="0.2">
      <c r="A92" s="318"/>
      <c r="B92" s="4"/>
    </row>
    <row r="93" spans="1:2" x14ac:dyDescent="0.2">
      <c r="A93" s="318"/>
      <c r="B93" s="4"/>
    </row>
    <row r="94" spans="1:2" x14ac:dyDescent="0.2">
      <c r="A94" s="318"/>
      <c r="B94" s="4"/>
    </row>
    <row r="95" spans="1:2" x14ac:dyDescent="0.2">
      <c r="A95" s="318"/>
      <c r="B95" s="4"/>
    </row>
    <row r="96" spans="1:2" x14ac:dyDescent="0.2">
      <c r="A96" s="318"/>
      <c r="B96" s="4"/>
    </row>
    <row r="97" spans="1:2" x14ac:dyDescent="0.2">
      <c r="A97" s="318"/>
      <c r="B97" s="4"/>
    </row>
    <row r="98" spans="1:2" x14ac:dyDescent="0.2">
      <c r="A98" s="318"/>
      <c r="B98" s="4"/>
    </row>
    <row r="99" spans="1:2" x14ac:dyDescent="0.2">
      <c r="A99" s="318"/>
      <c r="B99" s="4"/>
    </row>
    <row r="100" spans="1:2" x14ac:dyDescent="0.2">
      <c r="A100" s="318"/>
      <c r="B100" s="4"/>
    </row>
    <row r="101" spans="1:2" x14ac:dyDescent="0.2">
      <c r="A101" s="318"/>
      <c r="B101" s="4"/>
    </row>
    <row r="102" spans="1:2" x14ac:dyDescent="0.2">
      <c r="A102" s="318"/>
      <c r="B102" s="4"/>
    </row>
    <row r="103" spans="1:2" x14ac:dyDescent="0.2">
      <c r="A103" s="318"/>
      <c r="B103" s="4"/>
    </row>
    <row r="104" spans="1:2" x14ac:dyDescent="0.2">
      <c r="A104" s="318"/>
      <c r="B104" s="4"/>
    </row>
    <row r="105" spans="1:2" x14ac:dyDescent="0.2">
      <c r="A105" s="318"/>
      <c r="B105" s="4"/>
    </row>
    <row r="106" spans="1:2" x14ac:dyDescent="0.2">
      <c r="A106" s="318"/>
      <c r="B106" s="4"/>
    </row>
    <row r="107" spans="1:2" x14ac:dyDescent="0.2">
      <c r="A107" s="318"/>
      <c r="B107" s="4"/>
    </row>
    <row r="108" spans="1:2" x14ac:dyDescent="0.2">
      <c r="A108" s="318"/>
      <c r="B108" s="4"/>
    </row>
    <row r="109" spans="1:2" x14ac:dyDescent="0.2">
      <c r="A109" s="318"/>
      <c r="B109" s="4"/>
    </row>
    <row r="110" spans="1:2" x14ac:dyDescent="0.2">
      <c r="A110" s="318"/>
      <c r="B110" s="4"/>
    </row>
    <row r="111" spans="1:2" x14ac:dyDescent="0.2">
      <c r="A111" s="318"/>
      <c r="B111" s="4"/>
    </row>
    <row r="112" spans="1:2" x14ac:dyDescent="0.2">
      <c r="A112" s="318"/>
      <c r="B112" s="4"/>
    </row>
    <row r="113" spans="1:2" x14ac:dyDescent="0.2">
      <c r="A113" s="318"/>
      <c r="B113" s="4"/>
    </row>
    <row r="114" spans="1:2" x14ac:dyDescent="0.2">
      <c r="A114" s="318"/>
      <c r="B114" s="4"/>
    </row>
    <row r="115" spans="1:2" x14ac:dyDescent="0.2">
      <c r="A115" s="318"/>
      <c r="B115" s="4"/>
    </row>
    <row r="116" spans="1:2" x14ac:dyDescent="0.2">
      <c r="A116" s="318"/>
      <c r="B116" s="4"/>
    </row>
    <row r="117" spans="1:2" x14ac:dyDescent="0.2">
      <c r="A117" s="318"/>
      <c r="B117" s="4"/>
    </row>
    <row r="118" spans="1:2" x14ac:dyDescent="0.2">
      <c r="A118" s="318"/>
      <c r="B118" s="4"/>
    </row>
    <row r="119" spans="1:2" x14ac:dyDescent="0.2">
      <c r="A119" s="318"/>
      <c r="B119" s="4"/>
    </row>
    <row r="120" spans="1:2" x14ac:dyDescent="0.2">
      <c r="A120" s="318"/>
      <c r="B120" s="4"/>
    </row>
    <row r="121" spans="1:2" x14ac:dyDescent="0.2">
      <c r="A121" s="318"/>
      <c r="B121" s="4"/>
    </row>
    <row r="122" spans="1:2" x14ac:dyDescent="0.2">
      <c r="A122" s="318"/>
      <c r="B122" s="4"/>
    </row>
    <row r="123" spans="1:2" x14ac:dyDescent="0.2">
      <c r="A123" s="318"/>
      <c r="B123" s="4"/>
    </row>
    <row r="124" spans="1:2" x14ac:dyDescent="0.2">
      <c r="A124" s="318"/>
      <c r="B124" s="4"/>
    </row>
    <row r="125" spans="1:2" x14ac:dyDescent="0.2">
      <c r="A125" s="318"/>
      <c r="B125" s="4"/>
    </row>
    <row r="126" spans="1:2" x14ac:dyDescent="0.2">
      <c r="A126" s="318"/>
      <c r="B126" s="4"/>
    </row>
    <row r="127" spans="1:2" x14ac:dyDescent="0.2">
      <c r="A127" s="318"/>
      <c r="B127" s="4"/>
    </row>
    <row r="128" spans="1:2" x14ac:dyDescent="0.2">
      <c r="A128" s="318"/>
      <c r="B128" s="4"/>
    </row>
    <row r="129" spans="1:2" x14ac:dyDescent="0.2">
      <c r="A129" s="318"/>
      <c r="B129" s="4"/>
    </row>
    <row r="130" spans="1:2" x14ac:dyDescent="0.2">
      <c r="A130" s="318"/>
      <c r="B130" s="4"/>
    </row>
    <row r="131" spans="1:2" x14ac:dyDescent="0.2">
      <c r="A131" s="318"/>
      <c r="B131" s="4"/>
    </row>
    <row r="132" spans="1:2" x14ac:dyDescent="0.2">
      <c r="A132" s="318"/>
      <c r="B132" s="4"/>
    </row>
    <row r="133" spans="1:2" x14ac:dyDescent="0.2">
      <c r="A133" s="318"/>
      <c r="B133" s="4"/>
    </row>
    <row r="134" spans="1:2" x14ac:dyDescent="0.2">
      <c r="A134" s="318"/>
      <c r="B134" s="4"/>
    </row>
    <row r="135" spans="1:2" x14ac:dyDescent="0.2">
      <c r="A135" s="318"/>
      <c r="B135" s="4"/>
    </row>
    <row r="136" spans="1:2" x14ac:dyDescent="0.2">
      <c r="A136" s="318"/>
      <c r="B136" s="4"/>
    </row>
    <row r="137" spans="1:2" x14ac:dyDescent="0.2">
      <c r="A137" s="318"/>
      <c r="B137" s="4"/>
    </row>
    <row r="138" spans="1:2" x14ac:dyDescent="0.2">
      <c r="A138" s="318"/>
      <c r="B138" s="4"/>
    </row>
    <row r="139" spans="1:2" x14ac:dyDescent="0.2">
      <c r="A139" s="318"/>
      <c r="B139" s="4"/>
    </row>
    <row r="140" spans="1:2" x14ac:dyDescent="0.2">
      <c r="A140" s="318"/>
      <c r="B140" s="4"/>
    </row>
    <row r="141" spans="1:2" x14ac:dyDescent="0.2">
      <c r="A141" s="318"/>
      <c r="B141" s="4"/>
    </row>
    <row r="142" spans="1:2" x14ac:dyDescent="0.2">
      <c r="A142" s="318"/>
      <c r="B142" s="4"/>
    </row>
    <row r="143" spans="1:2" x14ac:dyDescent="0.2">
      <c r="A143" s="318"/>
      <c r="B143" s="4"/>
    </row>
    <row r="144" spans="1:2" x14ac:dyDescent="0.2">
      <c r="A144" s="318"/>
      <c r="B144" s="4"/>
    </row>
    <row r="145" spans="1:2" x14ac:dyDescent="0.2">
      <c r="A145" s="318"/>
      <c r="B145" s="4"/>
    </row>
    <row r="146" spans="1:2" x14ac:dyDescent="0.2">
      <c r="A146" s="318"/>
      <c r="B146" s="4"/>
    </row>
    <row r="147" spans="1:2" x14ac:dyDescent="0.2">
      <c r="A147" s="318"/>
      <c r="B147" s="4"/>
    </row>
    <row r="148" spans="1:2" x14ac:dyDescent="0.2">
      <c r="A148" s="318"/>
      <c r="B148" s="4"/>
    </row>
    <row r="149" spans="1:2" x14ac:dyDescent="0.2">
      <c r="A149" s="318"/>
      <c r="B149" s="4"/>
    </row>
    <row r="150" spans="1:2" x14ac:dyDescent="0.2">
      <c r="A150" s="318"/>
      <c r="B150" s="4"/>
    </row>
    <row r="151" spans="1:2" x14ac:dyDescent="0.2">
      <c r="A151" s="318"/>
      <c r="B151" s="4"/>
    </row>
    <row r="152" spans="1:2" x14ac:dyDescent="0.2">
      <c r="A152" s="318"/>
      <c r="B152" s="4"/>
    </row>
    <row r="153" spans="1:2" x14ac:dyDescent="0.2">
      <c r="A153" s="318"/>
      <c r="B153" s="4"/>
    </row>
    <row r="154" spans="1:2" x14ac:dyDescent="0.2">
      <c r="A154" s="318"/>
      <c r="B154" s="4"/>
    </row>
    <row r="155" spans="1:2" x14ac:dyDescent="0.2">
      <c r="A155" s="318"/>
      <c r="B155" s="4"/>
    </row>
    <row r="156" spans="1:2" x14ac:dyDescent="0.2">
      <c r="A156" s="318"/>
      <c r="B156" s="4"/>
    </row>
    <row r="157" spans="1:2" x14ac:dyDescent="0.2">
      <c r="A157" s="318"/>
      <c r="B157" s="4"/>
    </row>
    <row r="158" spans="1:2" x14ac:dyDescent="0.2">
      <c r="A158" s="318"/>
      <c r="B158" s="4"/>
    </row>
    <row r="159" spans="1:2" x14ac:dyDescent="0.2">
      <c r="A159" s="318"/>
      <c r="B159" s="4"/>
    </row>
    <row r="160" spans="1:2" x14ac:dyDescent="0.2">
      <c r="A160" s="318"/>
      <c r="B160" s="4"/>
    </row>
    <row r="161" spans="1:2" x14ac:dyDescent="0.2">
      <c r="A161" s="318"/>
      <c r="B161" s="4"/>
    </row>
    <row r="162" spans="1:2" x14ac:dyDescent="0.2">
      <c r="A162" s="318"/>
      <c r="B162" s="4"/>
    </row>
    <row r="163" spans="1:2" x14ac:dyDescent="0.2">
      <c r="A163" s="318"/>
      <c r="B163" s="4"/>
    </row>
    <row r="164" spans="1:2" x14ac:dyDescent="0.2">
      <c r="A164" s="318"/>
      <c r="B164" s="4"/>
    </row>
    <row r="165" spans="1:2" x14ac:dyDescent="0.2">
      <c r="A165" s="318"/>
      <c r="B165" s="4"/>
    </row>
    <row r="166" spans="1:2" x14ac:dyDescent="0.2">
      <c r="A166" s="318"/>
      <c r="B166" s="4"/>
    </row>
    <row r="167" spans="1:2" x14ac:dyDescent="0.2">
      <c r="A167" s="318"/>
      <c r="B167" s="4"/>
    </row>
    <row r="168" spans="1:2" x14ac:dyDescent="0.2">
      <c r="A168" s="318"/>
      <c r="B168" s="4"/>
    </row>
    <row r="169" spans="1:2" x14ac:dyDescent="0.2">
      <c r="A169" s="318"/>
      <c r="B169" s="4"/>
    </row>
    <row r="170" spans="1:2" x14ac:dyDescent="0.2">
      <c r="A170" s="318"/>
      <c r="B170" s="4"/>
    </row>
    <row r="171" spans="1:2" x14ac:dyDescent="0.2">
      <c r="A171" s="318"/>
      <c r="B171" s="4"/>
    </row>
    <row r="172" spans="1:2" x14ac:dyDescent="0.2">
      <c r="A172" s="318"/>
      <c r="B172" s="4"/>
    </row>
    <row r="173" spans="1:2" x14ac:dyDescent="0.2">
      <c r="A173" s="318"/>
      <c r="B173" s="4"/>
    </row>
    <row r="174" spans="1:2" x14ac:dyDescent="0.2">
      <c r="A174" s="318"/>
      <c r="B174" s="4"/>
    </row>
    <row r="175" spans="1:2" x14ac:dyDescent="0.2">
      <c r="A175" s="318"/>
      <c r="B175" s="4"/>
    </row>
    <row r="176" spans="1:2" x14ac:dyDescent="0.2">
      <c r="A176" s="318"/>
      <c r="B176" s="4"/>
    </row>
    <row r="177" spans="1:2" x14ac:dyDescent="0.2">
      <c r="A177" s="318"/>
      <c r="B177" s="4"/>
    </row>
    <row r="178" spans="1:2" x14ac:dyDescent="0.2">
      <c r="A178" s="318"/>
      <c r="B178" s="4"/>
    </row>
    <row r="179" spans="1:2" x14ac:dyDescent="0.2">
      <c r="A179" s="318"/>
      <c r="B179" s="4"/>
    </row>
    <row r="180" spans="1:2" x14ac:dyDescent="0.2">
      <c r="A180" s="318"/>
      <c r="B180" s="4"/>
    </row>
    <row r="181" spans="1:2" x14ac:dyDescent="0.2">
      <c r="A181" s="318"/>
      <c r="B181" s="4"/>
    </row>
    <row r="182" spans="1:2" x14ac:dyDescent="0.2">
      <c r="A182" s="318"/>
      <c r="B182" s="4"/>
    </row>
    <row r="183" spans="1:2" x14ac:dyDescent="0.2">
      <c r="A183" s="318"/>
      <c r="B183" s="4"/>
    </row>
    <row r="184" spans="1:2" x14ac:dyDescent="0.2">
      <c r="A184" s="318"/>
      <c r="B184" s="4"/>
    </row>
    <row r="185" spans="1:2" x14ac:dyDescent="0.2">
      <c r="A185" s="318"/>
      <c r="B185" s="4"/>
    </row>
    <row r="186" spans="1:2" x14ac:dyDescent="0.2">
      <c r="A186" s="318"/>
      <c r="B186" s="4"/>
    </row>
    <row r="187" spans="1:2" x14ac:dyDescent="0.2">
      <c r="A187" s="318"/>
      <c r="B187" s="4"/>
    </row>
    <row r="188" spans="1:2" x14ac:dyDescent="0.2">
      <c r="A188" s="318"/>
      <c r="B188" s="4"/>
    </row>
    <row r="189" spans="1:2" x14ac:dyDescent="0.2">
      <c r="A189" s="318"/>
      <c r="B189" s="4"/>
    </row>
    <row r="190" spans="1:2" x14ac:dyDescent="0.2">
      <c r="A190" s="318"/>
      <c r="B190" s="4"/>
    </row>
    <row r="191" spans="1:2" x14ac:dyDescent="0.2">
      <c r="A191" s="318"/>
      <c r="B191" s="4"/>
    </row>
    <row r="192" spans="1:2" x14ac:dyDescent="0.2">
      <c r="A192" s="318"/>
      <c r="B192" s="4"/>
    </row>
    <row r="193" spans="1:2" x14ac:dyDescent="0.2">
      <c r="A193" s="318"/>
      <c r="B193" s="4"/>
    </row>
    <row r="194" spans="1:2" x14ac:dyDescent="0.2">
      <c r="A194" s="318"/>
      <c r="B194" s="4"/>
    </row>
    <row r="195" spans="1:2" x14ac:dyDescent="0.2">
      <c r="A195" s="318"/>
      <c r="B195" s="4"/>
    </row>
    <row r="196" spans="1:2" x14ac:dyDescent="0.2">
      <c r="A196" s="318"/>
      <c r="B196" s="4"/>
    </row>
    <row r="197" spans="1:2" x14ac:dyDescent="0.2">
      <c r="A197" s="318"/>
      <c r="B197" s="4"/>
    </row>
    <row r="198" spans="1:2" x14ac:dyDescent="0.2">
      <c r="A198" s="318"/>
      <c r="B198" s="4"/>
    </row>
    <row r="199" spans="1:2" x14ac:dyDescent="0.2">
      <c r="A199" s="318"/>
      <c r="B199" s="4"/>
    </row>
    <row r="200" spans="1:2" x14ac:dyDescent="0.2">
      <c r="A200" s="318"/>
      <c r="B200" s="4"/>
    </row>
    <row r="201" spans="1:2" x14ac:dyDescent="0.2">
      <c r="A201" s="318"/>
      <c r="B201" s="4"/>
    </row>
    <row r="202" spans="1:2" x14ac:dyDescent="0.2">
      <c r="A202" s="318"/>
      <c r="B202" s="4"/>
    </row>
    <row r="203" spans="1:2" x14ac:dyDescent="0.2">
      <c r="A203" s="318"/>
      <c r="B203" s="4"/>
    </row>
    <row r="204" spans="1:2" x14ac:dyDescent="0.2">
      <c r="A204" s="318"/>
      <c r="B204" s="4"/>
    </row>
    <row r="205" spans="1:2" x14ac:dyDescent="0.2">
      <c r="A205" s="318"/>
      <c r="B205" s="4"/>
    </row>
    <row r="206" spans="1:2" x14ac:dyDescent="0.2">
      <c r="A206" s="318"/>
      <c r="B206" s="4"/>
    </row>
    <row r="207" spans="1:2" x14ac:dyDescent="0.2">
      <c r="A207" s="318"/>
      <c r="B207" s="4"/>
    </row>
    <row r="208" spans="1:2" x14ac:dyDescent="0.2">
      <c r="A208" s="318"/>
      <c r="B208" s="4"/>
    </row>
    <row r="209" spans="1:2" x14ac:dyDescent="0.2">
      <c r="A209" s="318"/>
      <c r="B209" s="4"/>
    </row>
    <row r="210" spans="1:2" x14ac:dyDescent="0.2">
      <c r="A210" s="318"/>
      <c r="B210" s="4"/>
    </row>
    <row r="211" spans="1:2" x14ac:dyDescent="0.2">
      <c r="A211" s="318"/>
      <c r="B211" s="4"/>
    </row>
    <row r="212" spans="1:2" x14ac:dyDescent="0.2">
      <c r="A212" s="318"/>
      <c r="B212" s="4"/>
    </row>
    <row r="213" spans="1:2" x14ac:dyDescent="0.2">
      <c r="A213" s="318"/>
      <c r="B213" s="4"/>
    </row>
    <row r="214" spans="1:2" x14ac:dyDescent="0.2">
      <c r="A214" s="318"/>
      <c r="B214" s="4"/>
    </row>
    <row r="215" spans="1:2" x14ac:dyDescent="0.2">
      <c r="A215" s="318"/>
      <c r="B215" s="4"/>
    </row>
    <row r="216" spans="1:2" x14ac:dyDescent="0.2">
      <c r="A216" s="318"/>
      <c r="B216" s="4"/>
    </row>
    <row r="217" spans="1:2" x14ac:dyDescent="0.2">
      <c r="A217" s="318"/>
      <c r="B217" s="4"/>
    </row>
    <row r="218" spans="1:2" x14ac:dyDescent="0.2">
      <c r="A218" s="318"/>
      <c r="B218" s="4"/>
    </row>
    <row r="219" spans="1:2" x14ac:dyDescent="0.2">
      <c r="A219" s="318"/>
      <c r="B219" s="4"/>
    </row>
    <row r="220" spans="1:2" x14ac:dyDescent="0.2">
      <c r="A220" s="318"/>
      <c r="B220" s="4"/>
    </row>
    <row r="221" spans="1:2" x14ac:dyDescent="0.2">
      <c r="A221" s="318"/>
      <c r="B221" s="4"/>
    </row>
    <row r="222" spans="1:2" x14ac:dyDescent="0.2">
      <c r="A222" s="318"/>
      <c r="B222" s="4"/>
    </row>
    <row r="223" spans="1:2" x14ac:dyDescent="0.2">
      <c r="A223" s="318"/>
      <c r="B223" s="4"/>
    </row>
    <row r="224" spans="1:2" x14ac:dyDescent="0.2">
      <c r="A224" s="318"/>
      <c r="B224" s="4"/>
    </row>
    <row r="225" spans="1:2" x14ac:dyDescent="0.2">
      <c r="A225" s="318"/>
      <c r="B225" s="4"/>
    </row>
    <row r="226" spans="1:2" x14ac:dyDescent="0.2">
      <c r="A226" s="318"/>
      <c r="B226" s="4"/>
    </row>
    <row r="227" spans="1:2" x14ac:dyDescent="0.2">
      <c r="A227" s="318"/>
      <c r="B227" s="4"/>
    </row>
    <row r="228" spans="1:2" x14ac:dyDescent="0.2">
      <c r="A228" s="318"/>
      <c r="B228" s="4"/>
    </row>
    <row r="229" spans="1:2" x14ac:dyDescent="0.2">
      <c r="A229" s="318"/>
      <c r="B229" s="4"/>
    </row>
    <row r="230" spans="1:2" x14ac:dyDescent="0.2">
      <c r="A230" s="318"/>
      <c r="B230" s="4"/>
    </row>
    <row r="231" spans="1:2" x14ac:dyDescent="0.2">
      <c r="A231" s="318"/>
      <c r="B231" s="4"/>
    </row>
    <row r="232" spans="1:2" x14ac:dyDescent="0.2">
      <c r="A232" s="318"/>
      <c r="B232" s="4"/>
    </row>
    <row r="233" spans="1:2" x14ac:dyDescent="0.2">
      <c r="A233" s="318"/>
      <c r="B233" s="4"/>
    </row>
    <row r="234" spans="1:2" x14ac:dyDescent="0.2">
      <c r="A234" s="318"/>
      <c r="B234" s="4"/>
    </row>
    <row r="235" spans="1:2" x14ac:dyDescent="0.2">
      <c r="A235" s="318"/>
      <c r="B235" s="4"/>
    </row>
    <row r="236" spans="1:2" x14ac:dyDescent="0.2">
      <c r="A236" s="318"/>
      <c r="B236" s="4"/>
    </row>
    <row r="237" spans="1:2" x14ac:dyDescent="0.2">
      <c r="A237" s="318"/>
      <c r="B237" s="4"/>
    </row>
    <row r="238" spans="1:2" x14ac:dyDescent="0.2">
      <c r="A238" s="318"/>
      <c r="B238" s="4"/>
    </row>
    <row r="239" spans="1:2" x14ac:dyDescent="0.2">
      <c r="A239" s="318"/>
      <c r="B239" s="4"/>
    </row>
    <row r="240" spans="1:2" x14ac:dyDescent="0.2">
      <c r="A240" s="318"/>
      <c r="B240" s="4"/>
    </row>
    <row r="241" spans="1:2" x14ac:dyDescent="0.2">
      <c r="A241" s="318"/>
      <c r="B241" s="4"/>
    </row>
    <row r="242" spans="1:2" x14ac:dyDescent="0.2">
      <c r="A242" s="318"/>
      <c r="B242" s="4"/>
    </row>
    <row r="243" spans="1:2" x14ac:dyDescent="0.2">
      <c r="A243" s="318"/>
      <c r="B243" s="4"/>
    </row>
    <row r="244" spans="1:2" x14ac:dyDescent="0.2">
      <c r="A244" s="318"/>
      <c r="B244" s="4"/>
    </row>
    <row r="245" spans="1:2" x14ac:dyDescent="0.2">
      <c r="A245" s="318"/>
      <c r="B245" s="4"/>
    </row>
    <row r="246" spans="1:2" x14ac:dyDescent="0.2">
      <c r="A246" s="318"/>
      <c r="B246" s="4"/>
    </row>
    <row r="247" spans="1:2" x14ac:dyDescent="0.2">
      <c r="A247" s="318"/>
      <c r="B247" s="4"/>
    </row>
    <row r="248" spans="1:2" x14ac:dyDescent="0.2">
      <c r="A248" s="318"/>
      <c r="B248" s="4"/>
    </row>
    <row r="249" spans="1:2" x14ac:dyDescent="0.2">
      <c r="A249" s="318"/>
      <c r="B249" s="4"/>
    </row>
    <row r="250" spans="1:2" x14ac:dyDescent="0.2">
      <c r="A250" s="318"/>
      <c r="B250" s="4"/>
    </row>
    <row r="251" spans="1:2" x14ac:dyDescent="0.2">
      <c r="A251" s="318"/>
      <c r="B251" s="4"/>
    </row>
    <row r="252" spans="1:2" x14ac:dyDescent="0.2">
      <c r="A252" s="318"/>
      <c r="B252" s="4"/>
    </row>
    <row r="253" spans="1:2" x14ac:dyDescent="0.2">
      <c r="A253" s="318"/>
      <c r="B253" s="4"/>
    </row>
    <row r="254" spans="1:2" x14ac:dyDescent="0.2">
      <c r="A254" s="318"/>
      <c r="B254" s="4"/>
    </row>
    <row r="255" spans="1:2" x14ac:dyDescent="0.2">
      <c r="A255" s="318"/>
      <c r="B255" s="4"/>
    </row>
    <row r="256" spans="1:2" x14ac:dyDescent="0.2">
      <c r="A256" s="318"/>
      <c r="B256" s="4"/>
    </row>
    <row r="257" spans="1:2" x14ac:dyDescent="0.2">
      <c r="A257" s="318"/>
      <c r="B257" s="4"/>
    </row>
    <row r="258" spans="1:2" x14ac:dyDescent="0.2">
      <c r="A258" s="318"/>
      <c r="B258" s="4"/>
    </row>
    <row r="259" spans="1:2" x14ac:dyDescent="0.2">
      <c r="A259" s="318"/>
      <c r="B259" s="4"/>
    </row>
    <row r="260" spans="1:2" x14ac:dyDescent="0.2">
      <c r="A260" s="318"/>
      <c r="B260" s="4"/>
    </row>
    <row r="261" spans="1:2" x14ac:dyDescent="0.2">
      <c r="A261" s="318"/>
      <c r="B261" s="4"/>
    </row>
    <row r="262" spans="1:2" x14ac:dyDescent="0.2">
      <c r="A262" s="318"/>
      <c r="B262" s="4"/>
    </row>
    <row r="263" spans="1:2" x14ac:dyDescent="0.2">
      <c r="A263" s="318"/>
      <c r="B263" s="4"/>
    </row>
    <row r="264" spans="1:2" x14ac:dyDescent="0.2">
      <c r="A264" s="318"/>
      <c r="B264" s="4"/>
    </row>
    <row r="265" spans="1:2" x14ac:dyDescent="0.2">
      <c r="A265" s="318"/>
      <c r="B265" s="4"/>
    </row>
    <row r="266" spans="1:2" x14ac:dyDescent="0.2">
      <c r="A266" s="318"/>
      <c r="B266" s="4"/>
    </row>
    <row r="267" spans="1:2" x14ac:dyDescent="0.2">
      <c r="A267" s="318"/>
      <c r="B267" s="4"/>
    </row>
    <row r="268" spans="1:2" x14ac:dyDescent="0.2">
      <c r="A268" s="318"/>
      <c r="B268" s="4"/>
    </row>
    <row r="269" spans="1:2" x14ac:dyDescent="0.2">
      <c r="A269" s="318"/>
      <c r="B269" s="4"/>
    </row>
    <row r="270" spans="1:2" x14ac:dyDescent="0.2">
      <c r="A270" s="318"/>
      <c r="B270" s="4"/>
    </row>
    <row r="271" spans="1:2" x14ac:dyDescent="0.2">
      <c r="A271" s="318"/>
      <c r="B271" s="4"/>
    </row>
    <row r="272" spans="1:2" x14ac:dyDescent="0.2">
      <c r="A272" s="318"/>
      <c r="B272" s="4"/>
    </row>
    <row r="273" spans="1:2" x14ac:dyDescent="0.2">
      <c r="A273" s="318"/>
      <c r="B273" s="4"/>
    </row>
    <row r="274" spans="1:2" x14ac:dyDescent="0.2">
      <c r="A274" s="318"/>
      <c r="B274" s="4"/>
    </row>
    <row r="275" spans="1:2" x14ac:dyDescent="0.2">
      <c r="A275" s="318"/>
      <c r="B275" s="4"/>
    </row>
    <row r="276" spans="1:2" x14ac:dyDescent="0.2">
      <c r="A276" s="318"/>
      <c r="B276" s="4"/>
    </row>
    <row r="277" spans="1:2" x14ac:dyDescent="0.2">
      <c r="A277" s="318"/>
      <c r="B277" s="4"/>
    </row>
    <row r="278" spans="1:2" x14ac:dyDescent="0.2">
      <c r="A278" s="318"/>
      <c r="B278" s="4"/>
    </row>
    <row r="279" spans="1:2" x14ac:dyDescent="0.2">
      <c r="A279" s="318"/>
      <c r="B279" s="4"/>
    </row>
    <row r="280" spans="1:2" x14ac:dyDescent="0.2">
      <c r="A280" s="318"/>
      <c r="B280" s="4"/>
    </row>
    <row r="281" spans="1:2" x14ac:dyDescent="0.2">
      <c r="A281" s="318"/>
      <c r="B281" s="4"/>
    </row>
    <row r="282" spans="1:2" x14ac:dyDescent="0.2">
      <c r="A282" s="318"/>
      <c r="B282" s="4"/>
    </row>
    <row r="283" spans="1:2" x14ac:dyDescent="0.2">
      <c r="A283" s="318"/>
      <c r="B283" s="4"/>
    </row>
    <row r="284" spans="1:2" x14ac:dyDescent="0.2">
      <c r="A284" s="318"/>
      <c r="B284" s="4"/>
    </row>
    <row r="285" spans="1:2" x14ac:dyDescent="0.2">
      <c r="A285" s="318"/>
      <c r="B285" s="4"/>
    </row>
    <row r="286" spans="1:2" x14ac:dyDescent="0.2">
      <c r="A286" s="318"/>
      <c r="B286" s="4"/>
    </row>
    <row r="287" spans="1:2" x14ac:dyDescent="0.2">
      <c r="A287" s="318"/>
      <c r="B287" s="4"/>
    </row>
    <row r="288" spans="1:2" x14ac:dyDescent="0.2">
      <c r="A288" s="318"/>
      <c r="B288" s="4"/>
    </row>
    <row r="289" spans="1:2" x14ac:dyDescent="0.2">
      <c r="A289" s="318"/>
      <c r="B289" s="4"/>
    </row>
    <row r="290" spans="1:2" x14ac:dyDescent="0.2">
      <c r="A290" s="318"/>
      <c r="B290" s="4"/>
    </row>
    <row r="291" spans="1:2" x14ac:dyDescent="0.2">
      <c r="A291" s="318"/>
      <c r="B291" s="4"/>
    </row>
    <row r="292" spans="1:2" x14ac:dyDescent="0.2">
      <c r="A292" s="318"/>
      <c r="B292" s="4"/>
    </row>
    <row r="293" spans="1:2" x14ac:dyDescent="0.2">
      <c r="A293" s="318"/>
      <c r="B293" s="4"/>
    </row>
    <row r="294" spans="1:2" x14ac:dyDescent="0.2">
      <c r="A294" s="318"/>
      <c r="B294" s="4"/>
    </row>
    <row r="295" spans="1:2" x14ac:dyDescent="0.2">
      <c r="A295" s="318"/>
      <c r="B295" s="4"/>
    </row>
    <row r="296" spans="1:2" x14ac:dyDescent="0.2">
      <c r="A296" s="318"/>
      <c r="B296" s="4"/>
    </row>
    <row r="297" spans="1:2" x14ac:dyDescent="0.2">
      <c r="A297" s="318"/>
      <c r="B297" s="4"/>
    </row>
    <row r="298" spans="1:2" x14ac:dyDescent="0.2">
      <c r="A298" s="318"/>
      <c r="B298" s="4"/>
    </row>
    <row r="299" spans="1:2" x14ac:dyDescent="0.2">
      <c r="A299" s="318"/>
      <c r="B299" s="4"/>
    </row>
    <row r="300" spans="1:2" x14ac:dyDescent="0.2">
      <c r="A300" s="318"/>
      <c r="B300" s="4"/>
    </row>
    <row r="301" spans="1:2" x14ac:dyDescent="0.2">
      <c r="A301" s="318"/>
      <c r="B301" s="4"/>
    </row>
    <row r="302" spans="1:2" x14ac:dyDescent="0.2">
      <c r="A302" s="318"/>
      <c r="B302" s="4"/>
    </row>
    <row r="303" spans="1:2" x14ac:dyDescent="0.2">
      <c r="A303" s="318"/>
      <c r="B303" s="4"/>
    </row>
    <row r="304" spans="1:2" x14ac:dyDescent="0.2">
      <c r="A304" s="318"/>
      <c r="B304" s="4"/>
    </row>
    <row r="305" spans="1:2" x14ac:dyDescent="0.2">
      <c r="A305" s="318"/>
      <c r="B305" s="4"/>
    </row>
    <row r="306" spans="1:2" x14ac:dyDescent="0.2">
      <c r="A306" s="318"/>
      <c r="B306" s="4"/>
    </row>
    <row r="307" spans="1:2" x14ac:dyDescent="0.2">
      <c r="A307" s="318"/>
      <c r="B307" s="4"/>
    </row>
    <row r="308" spans="1:2" x14ac:dyDescent="0.2">
      <c r="A308" s="318"/>
      <c r="B308" s="4"/>
    </row>
    <row r="309" spans="1:2" x14ac:dyDescent="0.2">
      <c r="A309" s="318"/>
      <c r="B309" s="4"/>
    </row>
    <row r="310" spans="1:2" x14ac:dyDescent="0.2">
      <c r="A310" s="318"/>
      <c r="B310" s="4"/>
    </row>
    <row r="311" spans="1:2" x14ac:dyDescent="0.2">
      <c r="A311" s="318"/>
      <c r="B311" s="4"/>
    </row>
    <row r="312" spans="1:2" x14ac:dyDescent="0.2">
      <c r="A312" s="318"/>
      <c r="B312" s="4"/>
    </row>
    <row r="313" spans="1:2" x14ac:dyDescent="0.2">
      <c r="A313" s="318"/>
      <c r="B313" s="4"/>
    </row>
    <row r="314" spans="1:2" x14ac:dyDescent="0.2">
      <c r="A314" s="318"/>
      <c r="B314" s="4"/>
    </row>
    <row r="315" spans="1:2" x14ac:dyDescent="0.2">
      <c r="A315" s="318"/>
      <c r="B315" s="4"/>
    </row>
    <row r="316" spans="1:2" x14ac:dyDescent="0.2">
      <c r="A316" s="318"/>
      <c r="B316" s="4"/>
    </row>
    <row r="317" spans="1:2" x14ac:dyDescent="0.2">
      <c r="A317" s="318"/>
      <c r="B317" s="4"/>
    </row>
    <row r="318" spans="1:2" x14ac:dyDescent="0.2">
      <c r="A318" s="318"/>
      <c r="B318" s="4"/>
    </row>
    <row r="319" spans="1:2" x14ac:dyDescent="0.2">
      <c r="A319" s="318"/>
      <c r="B319" s="4"/>
    </row>
    <row r="320" spans="1:2" x14ac:dyDescent="0.2">
      <c r="A320" s="318"/>
      <c r="B320" s="4"/>
    </row>
    <row r="321" spans="1:2" x14ac:dyDescent="0.2">
      <c r="A321" s="318"/>
      <c r="B321" s="4"/>
    </row>
    <row r="322" spans="1:2" x14ac:dyDescent="0.2">
      <c r="A322" s="318"/>
      <c r="B322" s="4"/>
    </row>
    <row r="323" spans="1:2" x14ac:dyDescent="0.2">
      <c r="A323" s="318"/>
      <c r="B323" s="4"/>
    </row>
    <row r="324" spans="1:2" x14ac:dyDescent="0.2">
      <c r="A324" s="318"/>
      <c r="B324" s="4"/>
    </row>
    <row r="325" spans="1:2" x14ac:dyDescent="0.2">
      <c r="A325" s="318"/>
      <c r="B325" s="4"/>
    </row>
    <row r="326" spans="1:2" x14ac:dyDescent="0.2">
      <c r="A326" s="318"/>
      <c r="B326" s="4"/>
    </row>
    <row r="327" spans="1:2" x14ac:dyDescent="0.2">
      <c r="A327" s="318"/>
      <c r="B327" s="4"/>
    </row>
    <row r="328" spans="1:2" x14ac:dyDescent="0.2">
      <c r="A328" s="318"/>
      <c r="B328" s="4"/>
    </row>
    <row r="329" spans="1:2" x14ac:dyDescent="0.2">
      <c r="A329" s="318"/>
      <c r="B329" s="4"/>
    </row>
    <row r="330" spans="1:2" x14ac:dyDescent="0.2">
      <c r="A330" s="318"/>
      <c r="B330" s="4"/>
    </row>
    <row r="331" spans="1:2" x14ac:dyDescent="0.2">
      <c r="A331" s="318"/>
      <c r="B331" s="4"/>
    </row>
    <row r="332" spans="1:2" x14ac:dyDescent="0.2">
      <c r="A332" s="318"/>
      <c r="B332" s="4"/>
    </row>
    <row r="333" spans="1:2" x14ac:dyDescent="0.2">
      <c r="A333" s="318"/>
      <c r="B333" s="4"/>
    </row>
    <row r="334" spans="1:2" x14ac:dyDescent="0.2">
      <c r="A334" s="318"/>
      <c r="B334" s="4"/>
    </row>
    <row r="335" spans="1:2" x14ac:dyDescent="0.2">
      <c r="A335" s="318"/>
      <c r="B335" s="4"/>
    </row>
    <row r="336" spans="1:2" x14ac:dyDescent="0.2">
      <c r="A336" s="318"/>
      <c r="B336" s="4"/>
    </row>
    <row r="337" spans="1:2" x14ac:dyDescent="0.2">
      <c r="A337" s="318"/>
      <c r="B337" s="4"/>
    </row>
    <row r="338" spans="1:2" x14ac:dyDescent="0.2">
      <c r="A338" s="318"/>
      <c r="B338" s="4"/>
    </row>
    <row r="339" spans="1:2" x14ac:dyDescent="0.2">
      <c r="A339" s="318"/>
      <c r="B339" s="4"/>
    </row>
    <row r="340" spans="1:2" x14ac:dyDescent="0.2">
      <c r="A340" s="318"/>
      <c r="B340" s="4"/>
    </row>
    <row r="341" spans="1:2" x14ac:dyDescent="0.2">
      <c r="A341" s="318"/>
      <c r="B341" s="4"/>
    </row>
    <row r="342" spans="1:2" x14ac:dyDescent="0.2">
      <c r="A342" s="318"/>
      <c r="B342" s="4"/>
    </row>
    <row r="343" spans="1:2" x14ac:dyDescent="0.2">
      <c r="A343" s="318"/>
      <c r="B343" s="4"/>
    </row>
    <row r="344" spans="1:2" x14ac:dyDescent="0.2">
      <c r="A344" s="318"/>
      <c r="B344" s="4"/>
    </row>
    <row r="345" spans="1:2" x14ac:dyDescent="0.2">
      <c r="A345" s="318"/>
      <c r="B345" s="4"/>
    </row>
    <row r="346" spans="1:2" x14ac:dyDescent="0.2">
      <c r="A346" s="318"/>
      <c r="B346" s="4"/>
    </row>
    <row r="347" spans="1:2" x14ac:dyDescent="0.2">
      <c r="A347" s="318"/>
      <c r="B347" s="4"/>
    </row>
    <row r="348" spans="1:2" x14ac:dyDescent="0.2">
      <c r="A348" s="318"/>
      <c r="B348" s="4"/>
    </row>
    <row r="349" spans="1:2" x14ac:dyDescent="0.2">
      <c r="A349" s="318"/>
      <c r="B349" s="4"/>
    </row>
    <row r="350" spans="1:2" x14ac:dyDescent="0.2">
      <c r="A350" s="318"/>
      <c r="B350" s="4"/>
    </row>
    <row r="351" spans="1:2" x14ac:dyDescent="0.2">
      <c r="A351" s="318"/>
      <c r="B351" s="4"/>
    </row>
    <row r="352" spans="1:2" x14ac:dyDescent="0.2">
      <c r="A352" s="318"/>
      <c r="B352" s="4"/>
    </row>
    <row r="353" spans="1:2" x14ac:dyDescent="0.2">
      <c r="A353" s="318"/>
      <c r="B353" s="4"/>
    </row>
    <row r="354" spans="1:2" x14ac:dyDescent="0.2">
      <c r="A354" s="318"/>
      <c r="B354" s="4"/>
    </row>
    <row r="355" spans="1:2" x14ac:dyDescent="0.2">
      <c r="A355" s="318"/>
      <c r="B355" s="4"/>
    </row>
    <row r="356" spans="1:2" x14ac:dyDescent="0.2">
      <c r="A356" s="318"/>
      <c r="B356" s="4"/>
    </row>
    <row r="357" spans="1:2" x14ac:dyDescent="0.2">
      <c r="A357" s="318"/>
      <c r="B357" s="4"/>
    </row>
    <row r="358" spans="1:2" x14ac:dyDescent="0.2">
      <c r="A358" s="318"/>
      <c r="B358" s="4"/>
    </row>
    <row r="359" spans="1:2" x14ac:dyDescent="0.2">
      <c r="A359" s="318"/>
      <c r="B359" s="4"/>
    </row>
    <row r="360" spans="1:2" x14ac:dyDescent="0.2">
      <c r="A360" s="318"/>
      <c r="B360" s="4"/>
    </row>
    <row r="361" spans="1:2" x14ac:dyDescent="0.2">
      <c r="A361" s="318"/>
      <c r="B361" s="4"/>
    </row>
    <row r="362" spans="1:2" x14ac:dyDescent="0.2">
      <c r="A362" s="318"/>
      <c r="B362" s="4"/>
    </row>
    <row r="363" spans="1:2" x14ac:dyDescent="0.2">
      <c r="A363" s="318"/>
      <c r="B363" s="4"/>
    </row>
    <row r="364" spans="1:2" x14ac:dyDescent="0.2">
      <c r="A364" s="318"/>
      <c r="B364" s="4"/>
    </row>
    <row r="365" spans="1:2" x14ac:dyDescent="0.2">
      <c r="A365" s="318"/>
      <c r="B365" s="4"/>
    </row>
    <row r="366" spans="1:2" x14ac:dyDescent="0.2">
      <c r="A366" s="318"/>
      <c r="B366" s="4"/>
    </row>
    <row r="367" spans="1:2" x14ac:dyDescent="0.2">
      <c r="A367" s="318"/>
      <c r="B367" s="4"/>
    </row>
    <row r="368" spans="1:2" x14ac:dyDescent="0.2">
      <c r="A368" s="318"/>
      <c r="B368" s="4"/>
    </row>
    <row r="369" spans="1:2" x14ac:dyDescent="0.2">
      <c r="A369" s="318"/>
      <c r="B369" s="4"/>
    </row>
    <row r="370" spans="1:2" x14ac:dyDescent="0.2">
      <c r="A370" s="318"/>
      <c r="B370" s="4"/>
    </row>
    <row r="371" spans="1:2" x14ac:dyDescent="0.2">
      <c r="A371" s="318"/>
      <c r="B371" s="4"/>
    </row>
    <row r="372" spans="1:2" x14ac:dyDescent="0.2">
      <c r="A372" s="318"/>
      <c r="B372" s="4"/>
    </row>
    <row r="373" spans="1:2" x14ac:dyDescent="0.2">
      <c r="A373" s="318"/>
      <c r="B373" s="4"/>
    </row>
    <row r="374" spans="1:2" x14ac:dyDescent="0.2">
      <c r="A374" s="318"/>
      <c r="B374" s="4"/>
    </row>
    <row r="375" spans="1:2" x14ac:dyDescent="0.2">
      <c r="A375" s="318"/>
      <c r="B375" s="4"/>
    </row>
    <row r="376" spans="1:2" x14ac:dyDescent="0.2">
      <c r="A376" s="318"/>
      <c r="B376" s="4"/>
    </row>
    <row r="377" spans="1:2" x14ac:dyDescent="0.2">
      <c r="A377" s="318"/>
      <c r="B377" s="4"/>
    </row>
    <row r="378" spans="1:2" x14ac:dyDescent="0.2">
      <c r="A378" s="318"/>
      <c r="B378" s="4"/>
    </row>
    <row r="379" spans="1:2" x14ac:dyDescent="0.2">
      <c r="A379" s="318"/>
      <c r="B379" s="4"/>
    </row>
    <row r="380" spans="1:2" x14ac:dyDescent="0.2">
      <c r="A380" s="318"/>
      <c r="B380" s="4"/>
    </row>
    <row r="381" spans="1:2" x14ac:dyDescent="0.2">
      <c r="A381" s="318"/>
      <c r="B381" s="4"/>
    </row>
    <row r="382" spans="1:2" x14ac:dyDescent="0.2">
      <c r="A382" s="318"/>
      <c r="B382" s="4"/>
    </row>
    <row r="383" spans="1:2" x14ac:dyDescent="0.2">
      <c r="A383" s="318"/>
      <c r="B383" s="4"/>
    </row>
    <row r="384" spans="1:2" x14ac:dyDescent="0.2">
      <c r="A384" s="318"/>
      <c r="B384" s="4"/>
    </row>
    <row r="385" spans="1:2" x14ac:dyDescent="0.2">
      <c r="A385" s="318"/>
      <c r="B385" s="4"/>
    </row>
    <row r="386" spans="1:2" x14ac:dyDescent="0.2">
      <c r="A386" s="318"/>
      <c r="B386" s="4"/>
    </row>
    <row r="387" spans="1:2" x14ac:dyDescent="0.2">
      <c r="A387" s="318"/>
      <c r="B387" s="4"/>
    </row>
    <row r="388" spans="1:2" x14ac:dyDescent="0.2">
      <c r="A388" s="318"/>
      <c r="B388" s="4"/>
    </row>
    <row r="389" spans="1:2" x14ac:dyDescent="0.2">
      <c r="A389" s="318"/>
      <c r="B389" s="4"/>
    </row>
    <row r="390" spans="1:2" x14ac:dyDescent="0.2">
      <c r="A390" s="318"/>
      <c r="B390" s="4"/>
    </row>
    <row r="391" spans="1:2" x14ac:dyDescent="0.2">
      <c r="A391" s="318"/>
      <c r="B391" s="4"/>
    </row>
    <row r="392" spans="1:2" x14ac:dyDescent="0.2">
      <c r="A392" s="318"/>
      <c r="B392" s="4"/>
    </row>
    <row r="393" spans="1:2" x14ac:dyDescent="0.2">
      <c r="A393" s="318"/>
      <c r="B393" s="4"/>
    </row>
    <row r="394" spans="1:2" x14ac:dyDescent="0.2">
      <c r="A394" s="318"/>
      <c r="B394" s="4"/>
    </row>
    <row r="395" spans="1:2" x14ac:dyDescent="0.2">
      <c r="A395" s="318"/>
      <c r="B395" s="4"/>
    </row>
    <row r="396" spans="1:2" x14ac:dyDescent="0.2">
      <c r="A396" s="318"/>
      <c r="B396" s="4"/>
    </row>
    <row r="397" spans="1:2" x14ac:dyDescent="0.2">
      <c r="A397" s="318"/>
      <c r="B397" s="4"/>
    </row>
    <row r="398" spans="1:2" x14ac:dyDescent="0.2">
      <c r="A398" s="318"/>
      <c r="B398" s="4"/>
    </row>
    <row r="399" spans="1:2" x14ac:dyDescent="0.2">
      <c r="A399" s="318"/>
      <c r="B399" s="4"/>
    </row>
    <row r="400" spans="1:2" x14ac:dyDescent="0.2">
      <c r="A400" s="318"/>
      <c r="B400" s="4"/>
    </row>
    <row r="401" spans="1:2" x14ac:dyDescent="0.2">
      <c r="A401" s="318"/>
      <c r="B401" s="4"/>
    </row>
    <row r="402" spans="1:2" x14ac:dyDescent="0.2">
      <c r="A402" s="318"/>
      <c r="B402" s="4"/>
    </row>
    <row r="403" spans="1:2" x14ac:dyDescent="0.2">
      <c r="A403" s="318"/>
      <c r="B403" s="4"/>
    </row>
    <row r="404" spans="1:2" x14ac:dyDescent="0.2">
      <c r="A404" s="318"/>
      <c r="B404" s="4"/>
    </row>
    <row r="405" spans="1:2" x14ac:dyDescent="0.2">
      <c r="A405" s="318"/>
      <c r="B405" s="4"/>
    </row>
    <row r="406" spans="1:2" x14ac:dyDescent="0.2">
      <c r="A406" s="318"/>
      <c r="B406" s="4"/>
    </row>
    <row r="407" spans="1:2" x14ac:dyDescent="0.2">
      <c r="A407" s="318"/>
      <c r="B407" s="4"/>
    </row>
    <row r="408" spans="1:2" x14ac:dyDescent="0.2">
      <c r="A408" s="318"/>
      <c r="B408" s="4"/>
    </row>
    <row r="409" spans="1:2" x14ac:dyDescent="0.2">
      <c r="A409" s="318"/>
      <c r="B409" s="4"/>
    </row>
    <row r="410" spans="1:2" x14ac:dyDescent="0.2">
      <c r="A410" s="318"/>
      <c r="B410" s="4"/>
    </row>
    <row r="411" spans="1:2" x14ac:dyDescent="0.2">
      <c r="A411" s="318"/>
      <c r="B411" s="4"/>
    </row>
    <row r="412" spans="1:2" x14ac:dyDescent="0.2">
      <c r="A412" s="318"/>
      <c r="B412" s="4"/>
    </row>
    <row r="413" spans="1:2" x14ac:dyDescent="0.2">
      <c r="A413" s="318"/>
      <c r="B413" s="4"/>
    </row>
    <row r="414" spans="1:2" x14ac:dyDescent="0.2">
      <c r="A414" s="318"/>
      <c r="B414" s="4"/>
    </row>
    <row r="415" spans="1:2" x14ac:dyDescent="0.2">
      <c r="A415" s="318"/>
      <c r="B415" s="4"/>
    </row>
    <row r="416" spans="1:2" x14ac:dyDescent="0.2">
      <c r="A416" s="318"/>
      <c r="B416" s="4"/>
    </row>
    <row r="417" spans="1:2" x14ac:dyDescent="0.2">
      <c r="A417" s="318"/>
      <c r="B417" s="4"/>
    </row>
    <row r="418" spans="1:2" x14ac:dyDescent="0.2">
      <c r="A418" s="318"/>
      <c r="B418" s="4"/>
    </row>
    <row r="419" spans="1:2" x14ac:dyDescent="0.2">
      <c r="A419" s="318"/>
      <c r="B419" s="4"/>
    </row>
    <row r="420" spans="1:2" x14ac:dyDescent="0.2">
      <c r="A420" s="318"/>
      <c r="B420" s="4"/>
    </row>
    <row r="421" spans="1:2" x14ac:dyDescent="0.2">
      <c r="A421" s="318"/>
      <c r="B421" s="4"/>
    </row>
    <row r="422" spans="1:2" x14ac:dyDescent="0.2">
      <c r="A422" s="318"/>
      <c r="B422" s="4"/>
    </row>
    <row r="423" spans="1:2" x14ac:dyDescent="0.2">
      <c r="A423" s="318"/>
      <c r="B423" s="4"/>
    </row>
    <row r="424" spans="1:2" x14ac:dyDescent="0.2">
      <c r="A424" s="318"/>
      <c r="B424" s="4"/>
    </row>
    <row r="425" spans="1:2" x14ac:dyDescent="0.2">
      <c r="A425" s="318"/>
      <c r="B425" s="4"/>
    </row>
    <row r="426" spans="1:2" x14ac:dyDescent="0.2">
      <c r="A426" s="318"/>
      <c r="B426" s="4"/>
    </row>
    <row r="427" spans="1:2" x14ac:dyDescent="0.2">
      <c r="A427" s="318"/>
      <c r="B427" s="4"/>
    </row>
    <row r="428" spans="1:2" x14ac:dyDescent="0.2">
      <c r="A428" s="318"/>
      <c r="B428" s="4"/>
    </row>
    <row r="429" spans="1:2" x14ac:dyDescent="0.2">
      <c r="A429" s="318"/>
      <c r="B429" s="4"/>
    </row>
    <row r="430" spans="1:2" x14ac:dyDescent="0.2">
      <c r="A430" s="318"/>
      <c r="B430" s="4"/>
    </row>
    <row r="431" spans="1:2" x14ac:dyDescent="0.2">
      <c r="A431" s="318"/>
      <c r="B431" s="4"/>
    </row>
    <row r="432" spans="1:2" x14ac:dyDescent="0.2">
      <c r="A432" s="318"/>
      <c r="B432" s="4"/>
    </row>
    <row r="433" spans="1:2" x14ac:dyDescent="0.2">
      <c r="A433" s="318"/>
      <c r="B433" s="4"/>
    </row>
    <row r="434" spans="1:2" x14ac:dyDescent="0.2">
      <c r="A434" s="318"/>
      <c r="B434" s="4"/>
    </row>
    <row r="435" spans="1:2" x14ac:dyDescent="0.2">
      <c r="A435" s="318"/>
      <c r="B435" s="4"/>
    </row>
    <row r="436" spans="1:2" x14ac:dyDescent="0.2">
      <c r="A436" s="318"/>
      <c r="B436" s="4"/>
    </row>
    <row r="437" spans="1:2" x14ac:dyDescent="0.2">
      <c r="A437" s="318"/>
      <c r="B437" s="4"/>
    </row>
    <row r="438" spans="1:2" x14ac:dyDescent="0.2">
      <c r="A438" s="318"/>
      <c r="B438" s="4"/>
    </row>
    <row r="439" spans="1:2" x14ac:dyDescent="0.2">
      <c r="A439" s="318"/>
      <c r="B439" s="4"/>
    </row>
    <row r="440" spans="1:2" x14ac:dyDescent="0.2">
      <c r="A440" s="318"/>
      <c r="B440" s="4"/>
    </row>
    <row r="441" spans="1:2" x14ac:dyDescent="0.2">
      <c r="A441" s="318"/>
      <c r="B441" s="4"/>
    </row>
    <row r="442" spans="1:2" x14ac:dyDescent="0.2">
      <c r="A442" s="318"/>
      <c r="B442" s="4"/>
    </row>
    <row r="443" spans="1:2" x14ac:dyDescent="0.2">
      <c r="A443" s="318"/>
      <c r="B443" s="4"/>
    </row>
    <row r="444" spans="1:2" x14ac:dyDescent="0.2">
      <c r="A444" s="318"/>
      <c r="B444" s="4"/>
    </row>
    <row r="445" spans="1:2" x14ac:dyDescent="0.2">
      <c r="A445" s="318"/>
      <c r="B445" s="4"/>
    </row>
    <row r="446" spans="1:2" x14ac:dyDescent="0.2">
      <c r="A446" s="318"/>
      <c r="B446" s="4"/>
    </row>
    <row r="447" spans="1:2" x14ac:dyDescent="0.2">
      <c r="A447" s="318"/>
      <c r="B447" s="4"/>
    </row>
    <row r="448" spans="1:2" x14ac:dyDescent="0.2">
      <c r="A448" s="318"/>
      <c r="B448" s="4"/>
    </row>
    <row r="449" spans="1:2" x14ac:dyDescent="0.2">
      <c r="A449" s="318"/>
      <c r="B449" s="4"/>
    </row>
    <row r="450" spans="1:2" x14ac:dyDescent="0.2">
      <c r="A450" s="318"/>
      <c r="B450" s="4"/>
    </row>
    <row r="451" spans="1:2" x14ac:dyDescent="0.2">
      <c r="A451" s="318"/>
      <c r="B451" s="4"/>
    </row>
    <row r="452" spans="1:2" x14ac:dyDescent="0.2">
      <c r="A452" s="318"/>
      <c r="B452" s="4"/>
    </row>
    <row r="453" spans="1:2" x14ac:dyDescent="0.2">
      <c r="A453" s="318"/>
      <c r="B453" s="4"/>
    </row>
    <row r="454" spans="1:2" x14ac:dyDescent="0.2">
      <c r="A454" s="318"/>
      <c r="B454" s="4"/>
    </row>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A1:G196"/>
  <sheetViews>
    <sheetView showGridLines="0" zoomScaleNormal="100" workbookViewId="0"/>
  </sheetViews>
  <sheetFormatPr defaultColWidth="9.140625" defaultRowHeight="11.25" x14ac:dyDescent="0.2"/>
  <cols>
    <col min="1" max="1" width="55.42578125" style="354" customWidth="1"/>
    <col min="2" max="3" width="9.7109375" style="352" customWidth="1"/>
    <col min="4" max="16384" width="9.140625" style="352"/>
  </cols>
  <sheetData>
    <row r="1" spans="1:4" ht="12.75" x14ac:dyDescent="0.2">
      <c r="A1" s="351" t="s">
        <v>696</v>
      </c>
    </row>
    <row r="2" spans="1:4" ht="12.75" x14ac:dyDescent="0.2">
      <c r="A2" s="351"/>
    </row>
    <row r="3" spans="1:4" ht="15.75" x14ac:dyDescent="0.25">
      <c r="A3" s="756" t="s">
        <v>697</v>
      </c>
      <c r="B3" s="720"/>
      <c r="C3" s="720"/>
      <c r="D3" s="770"/>
    </row>
    <row r="4" spans="1:4" s="490" customFormat="1" ht="17.45" customHeight="1" x14ac:dyDescent="0.2">
      <c r="A4" s="768" t="s">
        <v>687</v>
      </c>
      <c r="B4" s="768"/>
      <c r="C4" s="768"/>
      <c r="D4" s="768"/>
    </row>
    <row r="5" spans="1:4" x14ac:dyDescent="0.2">
      <c r="A5" s="752"/>
      <c r="B5" s="356"/>
      <c r="C5" s="382">
        <v>2018</v>
      </c>
      <c r="D5" s="356">
        <v>2017</v>
      </c>
    </row>
    <row r="6" spans="1:4" x14ac:dyDescent="0.2">
      <c r="A6" s="753"/>
      <c r="B6" s="360"/>
      <c r="C6" s="383" t="s">
        <v>0</v>
      </c>
      <c r="D6" s="360" t="s">
        <v>0</v>
      </c>
    </row>
    <row r="7" spans="1:4" ht="3.2" customHeight="1" x14ac:dyDescent="0.2">
      <c r="B7" s="384"/>
      <c r="C7" s="359"/>
      <c r="D7" s="362"/>
    </row>
    <row r="8" spans="1:4" x14ac:dyDescent="0.2">
      <c r="A8" s="398" t="s">
        <v>688</v>
      </c>
      <c r="B8" s="437"/>
      <c r="C8" s="369">
        <v>399</v>
      </c>
      <c r="D8" s="429">
        <v>348</v>
      </c>
    </row>
    <row r="9" spans="1:4" x14ac:dyDescent="0.2">
      <c r="A9" s="354" t="s">
        <v>689</v>
      </c>
      <c r="B9" s="384"/>
      <c r="C9" s="365">
        <v>61</v>
      </c>
      <c r="D9" s="431">
        <v>60</v>
      </c>
    </row>
    <row r="10" spans="1:4" x14ac:dyDescent="0.2">
      <c r="A10" s="354" t="s">
        <v>691</v>
      </c>
      <c r="B10" s="384"/>
      <c r="C10" s="365">
        <v>18</v>
      </c>
      <c r="D10" s="431">
        <v>27</v>
      </c>
    </row>
    <row r="11" spans="1:4" ht="3.2" customHeight="1" x14ac:dyDescent="0.2">
      <c r="B11" s="384"/>
      <c r="C11" s="365"/>
      <c r="D11" s="431"/>
    </row>
    <row r="12" spans="1:4" x14ac:dyDescent="0.2">
      <c r="A12" s="386" t="s">
        <v>692</v>
      </c>
      <c r="B12" s="433"/>
      <c r="C12" s="373">
        <v>442</v>
      </c>
      <c r="D12" s="434">
        <v>381</v>
      </c>
    </row>
    <row r="13" spans="1:4" ht="6.75" customHeight="1" x14ac:dyDescent="0.2"/>
    <row r="14" spans="1:4" x14ac:dyDescent="0.2">
      <c r="A14" s="435" t="s">
        <v>693</v>
      </c>
      <c r="B14" s="435"/>
      <c r="C14" s="350"/>
      <c r="D14" s="350"/>
    </row>
    <row r="17" spans="1:1" ht="15" x14ac:dyDescent="0.2">
      <c r="A17" s="436"/>
    </row>
    <row r="18" spans="1:1" ht="15" x14ac:dyDescent="0.2">
      <c r="A18" s="436"/>
    </row>
    <row r="43" spans="1:3" x14ac:dyDescent="0.2">
      <c r="A43" s="438"/>
      <c r="B43" s="439"/>
      <c r="C43" s="439"/>
    </row>
    <row r="44" spans="1:3" x14ac:dyDescent="0.2">
      <c r="A44" s="438"/>
      <c r="B44" s="439"/>
      <c r="C44" s="439"/>
    </row>
    <row r="45" spans="1:3" x14ac:dyDescent="0.2">
      <c r="A45" s="440"/>
      <c r="B45" s="440"/>
      <c r="C45" s="439"/>
    </row>
    <row r="46" spans="1:3" x14ac:dyDescent="0.2">
      <c r="A46" s="440"/>
      <c r="B46" s="440"/>
      <c r="C46" s="439"/>
    </row>
    <row r="47" spans="1:3" x14ac:dyDescent="0.2">
      <c r="A47" s="441"/>
      <c r="B47" s="441"/>
      <c r="C47" s="439"/>
    </row>
    <row r="48" spans="1:3" x14ac:dyDescent="0.2">
      <c r="A48" s="442"/>
      <c r="B48" s="442"/>
      <c r="C48" s="439"/>
    </row>
    <row r="49" spans="1:3" x14ac:dyDescent="0.2">
      <c r="A49" s="443"/>
      <c r="B49" s="443"/>
      <c r="C49" s="439"/>
    </row>
    <row r="50" spans="1:3" x14ac:dyDescent="0.2">
      <c r="A50" s="443"/>
      <c r="B50" s="443"/>
      <c r="C50" s="439"/>
    </row>
    <row r="51" spans="1:3" x14ac:dyDescent="0.2">
      <c r="A51" s="443"/>
      <c r="B51" s="443"/>
      <c r="C51" s="439"/>
    </row>
    <row r="52" spans="1:3" x14ac:dyDescent="0.2">
      <c r="A52" s="444"/>
      <c r="B52" s="444"/>
      <c r="C52" s="439"/>
    </row>
    <row r="53" spans="1:3" x14ac:dyDescent="0.2">
      <c r="A53" s="438"/>
      <c r="B53" s="439"/>
      <c r="C53" s="439"/>
    </row>
    <row r="54" spans="1:3" x14ac:dyDescent="0.2">
      <c r="A54" s="438"/>
      <c r="B54" s="439"/>
      <c r="C54" s="439"/>
    </row>
    <row r="107" spans="5:7" x14ac:dyDescent="0.2">
      <c r="E107" s="352">
        <v>2.7</v>
      </c>
      <c r="G107" s="352">
        <v>2.7</v>
      </c>
    </row>
    <row r="196" spans="7:7" x14ac:dyDescent="0.2">
      <c r="G196" s="352">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A1:F13"/>
  <sheetViews>
    <sheetView showGridLines="0" zoomScaleNormal="100" workbookViewId="0"/>
  </sheetViews>
  <sheetFormatPr defaultColWidth="10.140625" defaultRowHeight="14.25" x14ac:dyDescent="0.2"/>
  <cols>
    <col min="1" max="1" width="47.85546875" style="449" customWidth="1"/>
    <col min="2" max="16384" width="10.140625" style="449"/>
  </cols>
  <sheetData>
    <row r="1" spans="1:6" x14ac:dyDescent="0.2">
      <c r="A1" s="447" t="s">
        <v>728</v>
      </c>
      <c r="B1" s="448"/>
      <c r="C1" s="448"/>
      <c r="D1" s="448"/>
    </row>
    <row r="2" spans="1:6" x14ac:dyDescent="0.2">
      <c r="A2" s="447"/>
      <c r="B2" s="448"/>
      <c r="C2" s="448"/>
      <c r="D2" s="448"/>
    </row>
    <row r="3" spans="1:6" ht="15.75" x14ac:dyDescent="0.25">
      <c r="A3" s="771" t="s">
        <v>729</v>
      </c>
      <c r="B3" s="772"/>
      <c r="C3" s="772"/>
      <c r="D3" s="773"/>
    </row>
    <row r="4" spans="1:6" x14ac:dyDescent="0.2">
      <c r="A4" s="768" t="s">
        <v>687</v>
      </c>
      <c r="B4" s="768"/>
      <c r="C4" s="768"/>
      <c r="D4" s="768"/>
    </row>
    <row r="5" spans="1:6" x14ac:dyDescent="0.2">
      <c r="A5" s="774"/>
      <c r="B5" s="450"/>
      <c r="C5" s="451">
        <v>2018</v>
      </c>
      <c r="D5" s="452">
        <v>2017</v>
      </c>
    </row>
    <row r="6" spans="1:6" x14ac:dyDescent="0.2">
      <c r="A6" s="775"/>
      <c r="B6" s="453"/>
      <c r="C6" s="454" t="s">
        <v>0</v>
      </c>
      <c r="D6" s="453" t="s">
        <v>0</v>
      </c>
    </row>
    <row r="7" spans="1:6" x14ac:dyDescent="0.2">
      <c r="A7" s="455"/>
      <c r="B7" s="456"/>
      <c r="C7" s="457"/>
      <c r="D7" s="458"/>
    </row>
    <row r="8" spans="1:6" x14ac:dyDescent="0.2">
      <c r="A8" s="459" t="s">
        <v>688</v>
      </c>
      <c r="B8" s="492"/>
      <c r="C8" s="493">
        <v>122</v>
      </c>
      <c r="D8" s="494">
        <v>92</v>
      </c>
    </row>
    <row r="9" spans="1:6" x14ac:dyDescent="0.2">
      <c r="A9" s="455" t="s">
        <v>689</v>
      </c>
      <c r="B9" s="456"/>
      <c r="C9" s="474">
        <v>31</v>
      </c>
      <c r="D9" s="465">
        <v>29</v>
      </c>
    </row>
    <row r="10" spans="1:6" x14ac:dyDescent="0.2">
      <c r="A10" s="455" t="s">
        <v>691</v>
      </c>
      <c r="B10" s="456"/>
      <c r="C10" s="495">
        <v>5</v>
      </c>
      <c r="D10" s="466" t="s">
        <v>505</v>
      </c>
    </row>
    <row r="11" spans="1:6" x14ac:dyDescent="0.2">
      <c r="A11" s="467" t="s">
        <v>692</v>
      </c>
      <c r="B11" s="496"/>
      <c r="C11" s="469">
        <v>148</v>
      </c>
      <c r="D11" s="470">
        <v>121</v>
      </c>
    </row>
    <row r="12" spans="1:6" x14ac:dyDescent="0.2">
      <c r="A12" s="471" t="s">
        <v>706</v>
      </c>
      <c r="B12" s="471"/>
      <c r="C12" s="472"/>
      <c r="D12" s="473"/>
      <c r="E12" s="497"/>
      <c r="F12" s="497"/>
    </row>
    <row r="13" spans="1:6" x14ac:dyDescent="0.2">
      <c r="A13" s="455"/>
      <c r="B13" s="448"/>
      <c r="C13" s="448"/>
      <c r="D13" s="448"/>
    </row>
  </sheetData>
  <mergeCells count="3">
    <mergeCell ref="A3:D3"/>
    <mergeCell ref="A4:D4"/>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H184"/>
  <sheetViews>
    <sheetView showGridLines="0" zoomScaleNormal="100" workbookViewId="0"/>
  </sheetViews>
  <sheetFormatPr defaultColWidth="9.140625" defaultRowHeight="11.25" x14ac:dyDescent="0.2"/>
  <cols>
    <col min="1" max="1" width="55.42578125" style="354" customWidth="1"/>
    <col min="2" max="2" width="9.7109375" style="354" customWidth="1"/>
    <col min="3" max="4" width="9.7109375" style="352" customWidth="1"/>
    <col min="5" max="16384" width="9.140625" style="352"/>
  </cols>
  <sheetData>
    <row r="1" spans="1:5" ht="12.75" x14ac:dyDescent="0.2">
      <c r="A1" s="351" t="s">
        <v>698</v>
      </c>
    </row>
    <row r="2" spans="1:5" ht="12.75" x14ac:dyDescent="0.2">
      <c r="A2" s="351"/>
    </row>
    <row r="3" spans="1:5" ht="15.75" x14ac:dyDescent="0.25">
      <c r="A3" s="756" t="s">
        <v>699</v>
      </c>
      <c r="B3" s="756"/>
      <c r="C3" s="720"/>
      <c r="D3" s="720"/>
    </row>
    <row r="4" spans="1:5" s="490" customFormat="1" ht="14.25" x14ac:dyDescent="0.2">
      <c r="A4" s="768" t="s">
        <v>687</v>
      </c>
      <c r="B4" s="768"/>
      <c r="C4" s="768"/>
      <c r="D4" s="768"/>
    </row>
    <row r="5" spans="1:5" x14ac:dyDescent="0.2">
      <c r="A5" s="752"/>
      <c r="B5" s="356"/>
      <c r="C5" s="382">
        <v>2018</v>
      </c>
      <c r="D5" s="356">
        <v>2017</v>
      </c>
    </row>
    <row r="6" spans="1:5" x14ac:dyDescent="0.2">
      <c r="A6" s="753"/>
      <c r="B6" s="360"/>
      <c r="C6" s="383" t="s">
        <v>0</v>
      </c>
      <c r="D6" s="360" t="s">
        <v>0</v>
      </c>
    </row>
    <row r="7" spans="1:5" x14ac:dyDescent="0.2">
      <c r="B7" s="384"/>
      <c r="C7" s="359"/>
      <c r="D7" s="362"/>
    </row>
    <row r="8" spans="1:5" x14ac:dyDescent="0.2">
      <c r="A8" s="398" t="s">
        <v>688</v>
      </c>
      <c r="B8" s="428"/>
      <c r="C8" s="369">
        <v>7</v>
      </c>
      <c r="D8" s="429">
        <v>42</v>
      </c>
    </row>
    <row r="9" spans="1:5" x14ac:dyDescent="0.2">
      <c r="A9" s="354" t="s">
        <v>689</v>
      </c>
      <c r="B9" s="384"/>
      <c r="C9" s="369">
        <v>0</v>
      </c>
      <c r="D9" s="431">
        <v>0</v>
      </c>
    </row>
    <row r="10" spans="1:5" x14ac:dyDescent="0.2">
      <c r="A10" s="354" t="s">
        <v>691</v>
      </c>
      <c r="B10" s="384"/>
      <c r="C10" s="375" t="s">
        <v>690</v>
      </c>
      <c r="D10" s="431">
        <v>35</v>
      </c>
      <c r="E10" s="432"/>
    </row>
    <row r="11" spans="1:5" ht="3.2" customHeight="1" x14ac:dyDescent="0.2">
      <c r="B11" s="384"/>
      <c r="C11" s="365"/>
      <c r="D11" s="431"/>
    </row>
    <row r="12" spans="1:5" x14ac:dyDescent="0.2">
      <c r="A12" s="386" t="s">
        <v>692</v>
      </c>
      <c r="B12" s="433"/>
      <c r="C12" s="373">
        <v>7</v>
      </c>
      <c r="D12" s="434">
        <v>7</v>
      </c>
    </row>
    <row r="13" spans="1:5" x14ac:dyDescent="0.2">
      <c r="D13" s="380"/>
    </row>
    <row r="14" spans="1:5" x14ac:dyDescent="0.2">
      <c r="A14" s="769" t="s">
        <v>838</v>
      </c>
      <c r="B14" s="755"/>
      <c r="C14" s="755"/>
      <c r="D14" s="755"/>
    </row>
    <row r="15" spans="1:5" x14ac:dyDescent="0.2">
      <c r="A15" s="381" t="s">
        <v>547</v>
      </c>
      <c r="B15" s="435"/>
      <c r="C15" s="350"/>
      <c r="D15" s="350"/>
    </row>
    <row r="17" spans="1:1" ht="15" x14ac:dyDescent="0.2">
      <c r="A17" s="436"/>
    </row>
    <row r="18" spans="1:1" ht="15" x14ac:dyDescent="0.25">
      <c r="A18" s="445"/>
    </row>
    <row r="19" spans="1:1" ht="15" x14ac:dyDescent="0.2">
      <c r="A19" s="436"/>
    </row>
    <row r="22" spans="1:1" ht="15" x14ac:dyDescent="0.2">
      <c r="A22" s="436"/>
    </row>
    <row r="95" spans="6:8" x14ac:dyDescent="0.2">
      <c r="F95" s="352">
        <v>2.7</v>
      </c>
      <c r="H95" s="352">
        <v>2.7</v>
      </c>
    </row>
    <row r="184" spans="8:8" x14ac:dyDescent="0.2">
      <c r="H184" s="352">
        <v>324</v>
      </c>
    </row>
  </sheetData>
  <mergeCells count="4">
    <mergeCell ref="A3:D3"/>
    <mergeCell ref="A4:D4"/>
    <mergeCell ref="A5:A6"/>
    <mergeCell ref="A14:D14"/>
  </mergeCells>
  <pageMargins left="0.75" right="0.75" top="1" bottom="1" header="0.5" footer="0.5"/>
  <pageSetup paperSize="9"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sheetPr>
  <dimension ref="A1:G198"/>
  <sheetViews>
    <sheetView showGridLines="0" zoomScaleNormal="100" workbookViewId="0"/>
  </sheetViews>
  <sheetFormatPr defaultColWidth="9.140625" defaultRowHeight="11.25" x14ac:dyDescent="0.2"/>
  <cols>
    <col min="1" max="1" width="55.42578125" style="354" customWidth="1"/>
    <col min="2" max="3" width="9.7109375" style="352" customWidth="1"/>
    <col min="4" max="16384" width="9.140625" style="352"/>
  </cols>
  <sheetData>
    <row r="1" spans="1:4" ht="12.75" x14ac:dyDescent="0.2">
      <c r="A1" s="351" t="s">
        <v>700</v>
      </c>
    </row>
    <row r="2" spans="1:4" ht="12.75" x14ac:dyDescent="0.2">
      <c r="A2" s="351"/>
    </row>
    <row r="3" spans="1:4" ht="15.75" x14ac:dyDescent="0.25">
      <c r="A3" s="756" t="s">
        <v>701</v>
      </c>
      <c r="B3" s="720"/>
      <c r="C3" s="720"/>
      <c r="D3" s="770"/>
    </row>
    <row r="4" spans="1:4" s="490" customFormat="1" ht="14.25" x14ac:dyDescent="0.2">
      <c r="A4" s="768" t="s">
        <v>687</v>
      </c>
      <c r="B4" s="768"/>
      <c r="C4" s="768"/>
      <c r="D4" s="768"/>
    </row>
    <row r="5" spans="1:4" x14ac:dyDescent="0.2">
      <c r="A5" s="752"/>
      <c r="B5" s="356"/>
      <c r="C5" s="382">
        <v>2018</v>
      </c>
      <c r="D5" s="356">
        <v>2017</v>
      </c>
    </row>
    <row r="6" spans="1:4" x14ac:dyDescent="0.2">
      <c r="A6" s="753"/>
      <c r="B6" s="360"/>
      <c r="C6" s="383" t="s">
        <v>0</v>
      </c>
      <c r="D6" s="360" t="s">
        <v>0</v>
      </c>
    </row>
    <row r="7" spans="1:4" ht="3.2" customHeight="1" x14ac:dyDescent="0.2">
      <c r="B7" s="384"/>
      <c r="C7" s="359"/>
      <c r="D7" s="362"/>
    </row>
    <row r="8" spans="1:4" x14ac:dyDescent="0.2">
      <c r="A8" s="398" t="s">
        <v>688</v>
      </c>
      <c r="B8" s="437"/>
      <c r="C8" s="369">
        <v>13</v>
      </c>
      <c r="D8" s="429">
        <v>40</v>
      </c>
    </row>
    <row r="9" spans="1:4" x14ac:dyDescent="0.2">
      <c r="A9" s="354" t="s">
        <v>689</v>
      </c>
      <c r="B9" s="384"/>
      <c r="C9" s="365">
        <v>0</v>
      </c>
      <c r="D9" s="431">
        <v>0</v>
      </c>
    </row>
    <row r="10" spans="1:4" x14ac:dyDescent="0.2">
      <c r="A10" s="354" t="s">
        <v>691</v>
      </c>
      <c r="B10" s="384"/>
      <c r="C10" s="365">
        <v>0</v>
      </c>
      <c r="D10" s="431">
        <v>12</v>
      </c>
    </row>
    <row r="11" spans="1:4" ht="3.2" customHeight="1" x14ac:dyDescent="0.2">
      <c r="B11" s="384"/>
      <c r="C11" s="365"/>
      <c r="D11" s="431" t="s">
        <v>695</v>
      </c>
    </row>
    <row r="12" spans="1:4" x14ac:dyDescent="0.2">
      <c r="A12" s="386" t="s">
        <v>692</v>
      </c>
      <c r="B12" s="433"/>
      <c r="C12" s="373">
        <v>13</v>
      </c>
      <c r="D12" s="434">
        <v>28</v>
      </c>
    </row>
    <row r="14" spans="1:4" x14ac:dyDescent="0.2">
      <c r="A14" s="435" t="s">
        <v>693</v>
      </c>
      <c r="B14" s="435"/>
      <c r="C14" s="350"/>
      <c r="D14" s="350"/>
    </row>
    <row r="17" spans="1:1" ht="15" x14ac:dyDescent="0.2">
      <c r="A17" s="436"/>
    </row>
    <row r="18" spans="1:1" ht="15" x14ac:dyDescent="0.2">
      <c r="A18" s="436"/>
    </row>
    <row r="24" spans="1:1" ht="15" x14ac:dyDescent="0.25">
      <c r="A24" s="446"/>
    </row>
    <row r="25" spans="1:1" ht="15" x14ac:dyDescent="0.25">
      <c r="A25" s="446"/>
    </row>
    <row r="45" spans="1:3" x14ac:dyDescent="0.2">
      <c r="A45" s="438"/>
      <c r="B45" s="439"/>
      <c r="C45" s="439"/>
    </row>
    <row r="46" spans="1:3" x14ac:dyDescent="0.2">
      <c r="A46" s="438"/>
      <c r="B46" s="439"/>
      <c r="C46" s="439"/>
    </row>
    <row r="47" spans="1:3" x14ac:dyDescent="0.2">
      <c r="A47" s="440"/>
      <c r="B47" s="440"/>
      <c r="C47" s="439"/>
    </row>
    <row r="48" spans="1:3" x14ac:dyDescent="0.2">
      <c r="A48" s="440"/>
      <c r="B48" s="440"/>
      <c r="C48" s="439"/>
    </row>
    <row r="49" spans="1:3" x14ac:dyDescent="0.2">
      <c r="A49" s="441"/>
      <c r="B49" s="441"/>
      <c r="C49" s="439"/>
    </row>
    <row r="50" spans="1:3" x14ac:dyDescent="0.2">
      <c r="A50" s="442"/>
      <c r="B50" s="442"/>
      <c r="C50" s="439"/>
    </row>
    <row r="51" spans="1:3" x14ac:dyDescent="0.2">
      <c r="A51" s="443"/>
      <c r="B51" s="443"/>
      <c r="C51" s="439"/>
    </row>
    <row r="52" spans="1:3" x14ac:dyDescent="0.2">
      <c r="A52" s="443"/>
      <c r="B52" s="443"/>
      <c r="C52" s="439"/>
    </row>
    <row r="53" spans="1:3" x14ac:dyDescent="0.2">
      <c r="A53" s="443"/>
      <c r="B53" s="443"/>
      <c r="C53" s="439"/>
    </row>
    <row r="54" spans="1:3" x14ac:dyDescent="0.2">
      <c r="A54" s="444"/>
      <c r="B54" s="444"/>
      <c r="C54" s="439"/>
    </row>
    <row r="55" spans="1:3" x14ac:dyDescent="0.2">
      <c r="A55" s="438"/>
      <c r="B55" s="439"/>
      <c r="C55" s="439"/>
    </row>
    <row r="56" spans="1:3" x14ac:dyDescent="0.2">
      <c r="A56" s="438"/>
      <c r="B56" s="439"/>
      <c r="C56" s="439"/>
    </row>
    <row r="109" spans="5:7" x14ac:dyDescent="0.2">
      <c r="E109" s="352">
        <v>2.7</v>
      </c>
      <c r="G109" s="352">
        <v>2.7</v>
      </c>
    </row>
    <row r="198" spans="7:7" x14ac:dyDescent="0.2">
      <c r="G198" s="352">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1:G198"/>
  <sheetViews>
    <sheetView showGridLines="0" zoomScaleNormal="100" workbookViewId="0"/>
  </sheetViews>
  <sheetFormatPr defaultColWidth="9.140625" defaultRowHeight="11.25" x14ac:dyDescent="0.2"/>
  <cols>
    <col min="1" max="1" width="55.42578125" style="354" customWidth="1"/>
    <col min="2" max="3" width="9.7109375" style="352" customWidth="1"/>
    <col min="4" max="16384" width="9.140625" style="352"/>
  </cols>
  <sheetData>
    <row r="1" spans="1:4" ht="12.75" x14ac:dyDescent="0.2">
      <c r="A1" s="351" t="s">
        <v>702</v>
      </c>
    </row>
    <row r="2" spans="1:4" ht="12.75" x14ac:dyDescent="0.2">
      <c r="A2" s="351"/>
    </row>
    <row r="3" spans="1:4" ht="15.75" x14ac:dyDescent="0.25">
      <c r="A3" s="756" t="s">
        <v>703</v>
      </c>
      <c r="B3" s="720"/>
      <c r="C3" s="720"/>
      <c r="D3" s="770"/>
    </row>
    <row r="4" spans="1:4" ht="15" customHeight="1" x14ac:dyDescent="0.2">
      <c r="A4" s="768" t="s">
        <v>687</v>
      </c>
      <c r="B4" s="768"/>
      <c r="C4" s="768"/>
      <c r="D4" s="768"/>
    </row>
    <row r="5" spans="1:4" x14ac:dyDescent="0.2">
      <c r="A5" s="752"/>
      <c r="B5" s="356"/>
      <c r="C5" s="382">
        <v>2018</v>
      </c>
      <c r="D5" s="356">
        <v>2017</v>
      </c>
    </row>
    <row r="6" spans="1:4" x14ac:dyDescent="0.2">
      <c r="A6" s="753"/>
      <c r="B6" s="360"/>
      <c r="C6" s="383" t="s">
        <v>0</v>
      </c>
      <c r="D6" s="360" t="s">
        <v>0</v>
      </c>
    </row>
    <row r="7" spans="1:4" ht="3.2" customHeight="1" x14ac:dyDescent="0.2">
      <c r="B7" s="384"/>
      <c r="C7" s="359"/>
      <c r="D7" s="362"/>
    </row>
    <row r="8" spans="1:4" x14ac:dyDescent="0.2">
      <c r="A8" s="398" t="s">
        <v>688</v>
      </c>
      <c r="B8" s="428"/>
      <c r="C8" s="369">
        <v>54</v>
      </c>
      <c r="D8" s="429">
        <v>23</v>
      </c>
    </row>
    <row r="9" spans="1:4" x14ac:dyDescent="0.2">
      <c r="A9" s="354" t="s">
        <v>689</v>
      </c>
      <c r="B9" s="384"/>
      <c r="C9" s="365">
        <v>54</v>
      </c>
      <c r="D9" s="431">
        <v>54</v>
      </c>
    </row>
    <row r="10" spans="1:4" x14ac:dyDescent="0.2">
      <c r="A10" s="354" t="s">
        <v>691</v>
      </c>
      <c r="B10" s="384"/>
      <c r="C10" s="365">
        <v>9</v>
      </c>
      <c r="D10" s="431">
        <v>16</v>
      </c>
    </row>
    <row r="11" spans="1:4" ht="3.2" customHeight="1" x14ac:dyDescent="0.2">
      <c r="B11" s="384"/>
      <c r="C11" s="365"/>
      <c r="D11" s="431">
        <v>58</v>
      </c>
    </row>
    <row r="12" spans="1:4" x14ac:dyDescent="0.2">
      <c r="A12" s="386" t="s">
        <v>692</v>
      </c>
      <c r="B12" s="433"/>
      <c r="C12" s="373">
        <v>99</v>
      </c>
      <c r="D12" s="434">
        <v>61</v>
      </c>
    </row>
    <row r="14" spans="1:4" x14ac:dyDescent="0.2">
      <c r="A14" s="435" t="s">
        <v>693</v>
      </c>
      <c r="B14" s="435"/>
      <c r="C14" s="350"/>
      <c r="D14" s="350"/>
    </row>
    <row r="16" spans="1:4" ht="15" x14ac:dyDescent="0.2">
      <c r="A16" s="436"/>
    </row>
    <row r="17" spans="1:1" ht="15" x14ac:dyDescent="0.2">
      <c r="A17" s="436"/>
    </row>
    <row r="109" spans="5:7" x14ac:dyDescent="0.2">
      <c r="E109" s="352">
        <v>2.7</v>
      </c>
      <c r="G109" s="352">
        <v>2.7</v>
      </c>
    </row>
    <row r="198" spans="7:7" x14ac:dyDescent="0.2">
      <c r="G198" s="352">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sheetPr>
  <dimension ref="A1:D13"/>
  <sheetViews>
    <sheetView showGridLines="0" zoomScaleNormal="100" workbookViewId="0"/>
  </sheetViews>
  <sheetFormatPr defaultColWidth="10.140625" defaultRowHeight="14.25" x14ac:dyDescent="0.2"/>
  <cols>
    <col min="1" max="1" width="57.42578125" style="449" customWidth="1"/>
    <col min="2" max="16384" width="10.140625" style="449"/>
  </cols>
  <sheetData>
    <row r="1" spans="1:4" x14ac:dyDescent="0.2">
      <c r="A1" s="447" t="s">
        <v>704</v>
      </c>
      <c r="B1" s="448"/>
      <c r="C1" s="448"/>
      <c r="D1" s="448"/>
    </row>
    <row r="2" spans="1:4" x14ac:dyDescent="0.2">
      <c r="A2" s="447"/>
      <c r="B2" s="448"/>
      <c r="C2" s="448"/>
      <c r="D2" s="448"/>
    </row>
    <row r="3" spans="1:4" ht="15.75" x14ac:dyDescent="0.25">
      <c r="A3" s="771" t="s">
        <v>705</v>
      </c>
      <c r="B3" s="772"/>
      <c r="C3" s="772"/>
      <c r="D3" s="773"/>
    </row>
    <row r="4" spans="1:4" s="491" customFormat="1" x14ac:dyDescent="0.2">
      <c r="A4" s="768" t="s">
        <v>687</v>
      </c>
      <c r="B4" s="768"/>
      <c r="C4" s="768"/>
      <c r="D4" s="768"/>
    </row>
    <row r="5" spans="1:4" x14ac:dyDescent="0.2">
      <c r="A5" s="774"/>
      <c r="B5" s="450"/>
      <c r="C5" s="451">
        <v>2018</v>
      </c>
      <c r="D5" s="452">
        <v>2017</v>
      </c>
    </row>
    <row r="6" spans="1:4" ht="14.25" customHeight="1" x14ac:dyDescent="0.2">
      <c r="A6" s="775"/>
      <c r="B6" s="453"/>
      <c r="C6" s="454" t="s">
        <v>0</v>
      </c>
      <c r="D6" s="453" t="s">
        <v>0</v>
      </c>
    </row>
    <row r="7" spans="1:4" x14ac:dyDescent="0.2">
      <c r="A7" s="455"/>
      <c r="B7" s="456"/>
      <c r="C7" s="457"/>
      <c r="D7" s="458"/>
    </row>
    <row r="8" spans="1:4" ht="14.25" customHeight="1" x14ac:dyDescent="0.2">
      <c r="A8" s="459" t="s">
        <v>688</v>
      </c>
      <c r="B8" s="460"/>
      <c r="C8" s="461">
        <v>13</v>
      </c>
      <c r="D8" s="462">
        <v>96</v>
      </c>
    </row>
    <row r="9" spans="1:4" x14ac:dyDescent="0.2">
      <c r="A9" s="455" t="s">
        <v>689</v>
      </c>
      <c r="B9" s="463"/>
      <c r="C9" s="464">
        <v>0</v>
      </c>
      <c r="D9" s="465">
        <v>122</v>
      </c>
    </row>
    <row r="10" spans="1:4" ht="15" customHeight="1" x14ac:dyDescent="0.2">
      <c r="A10" s="455" t="s">
        <v>691</v>
      </c>
      <c r="B10" s="463"/>
      <c r="C10" s="464">
        <v>3</v>
      </c>
      <c r="D10" s="466">
        <v>162</v>
      </c>
    </row>
    <row r="11" spans="1:4" x14ac:dyDescent="0.2">
      <c r="A11" s="467" t="s">
        <v>692</v>
      </c>
      <c r="B11" s="468"/>
      <c r="C11" s="469">
        <v>11</v>
      </c>
      <c r="D11" s="470">
        <v>56</v>
      </c>
    </row>
    <row r="12" spans="1:4" x14ac:dyDescent="0.2">
      <c r="A12" s="471" t="s">
        <v>706</v>
      </c>
      <c r="B12" s="471"/>
      <c r="C12" s="472"/>
      <c r="D12" s="473"/>
    </row>
    <row r="13" spans="1:4" x14ac:dyDescent="0.2">
      <c r="A13" s="455"/>
      <c r="B13" s="448"/>
      <c r="C13" s="448"/>
      <c r="D13" s="448"/>
    </row>
  </sheetData>
  <mergeCells count="3">
    <mergeCell ref="A3:D3"/>
    <mergeCell ref="A4:D4"/>
    <mergeCell ref="A5:A6"/>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sheetPr>
  <dimension ref="A1:F12"/>
  <sheetViews>
    <sheetView showGridLines="0" zoomScaleNormal="100" workbookViewId="0"/>
  </sheetViews>
  <sheetFormatPr defaultColWidth="10.140625" defaultRowHeight="14.25" x14ac:dyDescent="0.2"/>
  <cols>
    <col min="1" max="1" width="47.140625" style="449" customWidth="1"/>
    <col min="2" max="16384" width="10.140625" style="449"/>
  </cols>
  <sheetData>
    <row r="1" spans="1:6" x14ac:dyDescent="0.2">
      <c r="A1" s="447" t="s">
        <v>707</v>
      </c>
    </row>
    <row r="2" spans="1:6" x14ac:dyDescent="0.2">
      <c r="A2" s="447"/>
    </row>
    <row r="3" spans="1:6" ht="15.75" x14ac:dyDescent="0.25">
      <c r="A3" s="771" t="s">
        <v>708</v>
      </c>
      <c r="B3" s="772"/>
      <c r="C3" s="772"/>
      <c r="D3" s="776"/>
    </row>
    <row r="4" spans="1:6" x14ac:dyDescent="0.2">
      <c r="A4" s="768" t="s">
        <v>687</v>
      </c>
      <c r="B4" s="768"/>
      <c r="C4" s="768"/>
      <c r="D4" s="768"/>
    </row>
    <row r="5" spans="1:6" x14ac:dyDescent="0.2">
      <c r="A5" s="774"/>
      <c r="B5" s="450"/>
      <c r="C5" s="451">
        <v>2018</v>
      </c>
      <c r="D5" s="452">
        <v>2017</v>
      </c>
    </row>
    <row r="6" spans="1:6" x14ac:dyDescent="0.2">
      <c r="A6" s="775"/>
      <c r="B6" s="453"/>
      <c r="C6" s="454" t="s">
        <v>0</v>
      </c>
      <c r="D6" s="453" t="s">
        <v>0</v>
      </c>
    </row>
    <row r="7" spans="1:6" x14ac:dyDescent="0.2">
      <c r="A7" s="455"/>
      <c r="B7" s="456"/>
      <c r="C7" s="457"/>
      <c r="D7" s="458"/>
    </row>
    <row r="8" spans="1:6" x14ac:dyDescent="0.2">
      <c r="A8" s="459" t="s">
        <v>688</v>
      </c>
      <c r="B8" s="460"/>
      <c r="C8" s="461">
        <v>53</v>
      </c>
      <c r="D8" s="462">
        <v>57</v>
      </c>
      <c r="F8" s="632"/>
    </row>
    <row r="9" spans="1:6" x14ac:dyDescent="0.2">
      <c r="A9" s="455" t="s">
        <v>689</v>
      </c>
      <c r="B9" s="463"/>
      <c r="C9" s="474">
        <v>48</v>
      </c>
      <c r="D9" s="465">
        <v>53</v>
      </c>
    </row>
    <row r="10" spans="1:6" x14ac:dyDescent="0.2">
      <c r="A10" s="455" t="s">
        <v>691</v>
      </c>
      <c r="B10" s="463"/>
      <c r="C10" s="464">
        <v>23</v>
      </c>
      <c r="D10" s="466">
        <v>32</v>
      </c>
    </row>
    <row r="11" spans="1:6" x14ac:dyDescent="0.2">
      <c r="A11" s="467" t="s">
        <v>692</v>
      </c>
      <c r="B11" s="468"/>
      <c r="C11" s="469">
        <v>78</v>
      </c>
      <c r="D11" s="470">
        <v>78</v>
      </c>
    </row>
    <row r="12" spans="1:6" x14ac:dyDescent="0.2">
      <c r="A12" s="471" t="s">
        <v>706</v>
      </c>
      <c r="B12" s="471"/>
      <c r="C12" s="472"/>
      <c r="D12" s="473"/>
    </row>
  </sheetData>
  <mergeCells count="3">
    <mergeCell ref="A3:D3"/>
    <mergeCell ref="A4:D4"/>
    <mergeCell ref="A5:A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sheetPr>
  <dimension ref="A1:R38"/>
  <sheetViews>
    <sheetView showGridLines="0" zoomScaleNormal="100" workbookViewId="0"/>
  </sheetViews>
  <sheetFormatPr defaultColWidth="10.28515625" defaultRowHeight="14.25" x14ac:dyDescent="0.2"/>
  <cols>
    <col min="1" max="1" width="47.140625" style="475" customWidth="1"/>
    <col min="2" max="16384" width="10.28515625" style="475"/>
  </cols>
  <sheetData>
    <row r="1" spans="1:18" x14ac:dyDescent="0.2">
      <c r="A1" s="447" t="s">
        <v>709</v>
      </c>
      <c r="B1" s="449"/>
      <c r="C1" s="449"/>
      <c r="D1" s="449"/>
      <c r="E1" s="449"/>
      <c r="F1" s="449"/>
      <c r="G1" s="449"/>
      <c r="H1" s="449"/>
      <c r="I1" s="449"/>
      <c r="J1" s="449"/>
      <c r="K1" s="449"/>
      <c r="L1" s="449"/>
      <c r="M1" s="449"/>
      <c r="N1" s="449"/>
      <c r="O1" s="449"/>
      <c r="P1" s="449"/>
      <c r="Q1" s="449"/>
      <c r="R1" s="449"/>
    </row>
    <row r="2" spans="1:18" x14ac:dyDescent="0.2">
      <c r="A2" s="447"/>
      <c r="B2" s="449"/>
      <c r="C2" s="449"/>
      <c r="D2" s="449"/>
      <c r="E2" s="449"/>
      <c r="F2" s="449"/>
      <c r="G2" s="449"/>
      <c r="H2" s="449"/>
      <c r="I2" s="449"/>
      <c r="J2" s="449"/>
      <c r="K2" s="449"/>
      <c r="L2" s="449"/>
      <c r="M2" s="449"/>
      <c r="N2" s="449"/>
      <c r="O2" s="449"/>
      <c r="P2" s="449"/>
      <c r="Q2" s="449"/>
      <c r="R2" s="449"/>
    </row>
    <row r="3" spans="1:18" ht="18" x14ac:dyDescent="0.25">
      <c r="A3" s="476" t="s">
        <v>710</v>
      </c>
      <c r="B3" s="477"/>
      <c r="C3" s="477"/>
      <c r="D3" s="478"/>
      <c r="E3" s="449"/>
      <c r="F3" s="449"/>
      <c r="G3" s="449"/>
      <c r="H3" s="449"/>
      <c r="I3" s="449"/>
      <c r="J3" s="449"/>
      <c r="K3" s="449"/>
      <c r="L3" s="449"/>
      <c r="M3" s="449"/>
      <c r="N3" s="449"/>
      <c r="O3" s="449"/>
      <c r="P3" s="449"/>
      <c r="Q3" s="449"/>
      <c r="R3" s="449"/>
    </row>
    <row r="4" spans="1:18" x14ac:dyDescent="0.2">
      <c r="A4" s="768" t="s">
        <v>687</v>
      </c>
      <c r="B4" s="768"/>
      <c r="C4" s="768"/>
      <c r="D4" s="768"/>
      <c r="E4" s="449"/>
      <c r="F4" s="449"/>
      <c r="G4" s="449"/>
      <c r="H4" s="449"/>
      <c r="I4" s="449"/>
      <c r="J4" s="449"/>
      <c r="K4" s="449"/>
      <c r="L4" s="449"/>
      <c r="M4" s="449"/>
      <c r="N4" s="449"/>
      <c r="O4" s="449"/>
      <c r="P4" s="449"/>
      <c r="Q4" s="449"/>
      <c r="R4" s="449"/>
    </row>
    <row r="5" spans="1:18" x14ac:dyDescent="0.2">
      <c r="A5" s="479"/>
      <c r="B5" s="450"/>
      <c r="C5" s="451">
        <v>2018</v>
      </c>
      <c r="D5" s="452">
        <v>2017</v>
      </c>
      <c r="E5" s="449"/>
      <c r="F5" s="449"/>
      <c r="G5" s="449"/>
      <c r="H5" s="449"/>
      <c r="I5" s="449"/>
      <c r="J5" s="449"/>
      <c r="K5" s="449"/>
      <c r="L5" s="449"/>
      <c r="M5" s="449"/>
      <c r="N5" s="449"/>
      <c r="O5" s="449"/>
      <c r="P5" s="449"/>
      <c r="Q5" s="449"/>
      <c r="R5" s="449"/>
    </row>
    <row r="6" spans="1:18" x14ac:dyDescent="0.2">
      <c r="A6" s="480"/>
      <c r="B6" s="453"/>
      <c r="C6" s="454" t="s">
        <v>0</v>
      </c>
      <c r="D6" s="453" t="s">
        <v>0</v>
      </c>
      <c r="E6" s="449"/>
      <c r="F6" s="449"/>
      <c r="G6" s="449"/>
      <c r="H6" s="449"/>
      <c r="I6" s="449"/>
      <c r="J6" s="449"/>
      <c r="K6" s="449"/>
      <c r="L6" s="449"/>
      <c r="M6" s="449"/>
      <c r="N6" s="449"/>
      <c r="O6" s="449"/>
      <c r="P6" s="449"/>
      <c r="Q6" s="449"/>
      <c r="R6" s="449"/>
    </row>
    <row r="7" spans="1:18" x14ac:dyDescent="0.2">
      <c r="A7" s="455"/>
      <c r="B7" s="456"/>
      <c r="C7" s="457"/>
      <c r="D7" s="458"/>
      <c r="E7" s="449"/>
      <c r="F7" s="449"/>
      <c r="G7" s="449"/>
      <c r="H7" s="449"/>
      <c r="I7" s="449"/>
      <c r="J7" s="449"/>
      <c r="K7" s="449"/>
      <c r="L7" s="449"/>
      <c r="M7" s="449"/>
      <c r="N7" s="449"/>
      <c r="O7" s="449"/>
      <c r="P7" s="449"/>
      <c r="Q7" s="449"/>
      <c r="R7" s="449"/>
    </row>
    <row r="8" spans="1:18" x14ac:dyDescent="0.2">
      <c r="A8" s="459" t="s">
        <v>688</v>
      </c>
      <c r="B8" s="460"/>
      <c r="C8" s="461">
        <v>1000</v>
      </c>
      <c r="D8" s="462">
        <v>1000</v>
      </c>
      <c r="E8" s="449"/>
      <c r="F8" s="449"/>
      <c r="G8" s="449"/>
      <c r="H8" s="449"/>
      <c r="I8" s="449"/>
      <c r="J8" s="449"/>
      <c r="K8" s="449"/>
      <c r="L8" s="449"/>
      <c r="M8" s="449"/>
      <c r="N8" s="449"/>
      <c r="O8" s="449"/>
      <c r="P8" s="449"/>
      <c r="Q8" s="449"/>
      <c r="R8" s="449"/>
    </row>
    <row r="9" spans="1:18" x14ac:dyDescent="0.2">
      <c r="A9" s="455" t="s">
        <v>689</v>
      </c>
      <c r="B9" s="463"/>
      <c r="C9" s="474">
        <v>105</v>
      </c>
      <c r="D9" s="465">
        <v>11</v>
      </c>
      <c r="E9" s="449"/>
      <c r="F9" s="449"/>
      <c r="G9" s="449"/>
      <c r="H9" s="449"/>
      <c r="I9" s="449"/>
      <c r="J9" s="449"/>
      <c r="K9" s="449"/>
      <c r="L9" s="449"/>
      <c r="M9" s="449"/>
      <c r="N9" s="449"/>
      <c r="O9" s="449"/>
      <c r="P9" s="449"/>
      <c r="Q9" s="449"/>
      <c r="R9" s="449"/>
    </row>
    <row r="10" spans="1:18" x14ac:dyDescent="0.2">
      <c r="A10" s="455" t="s">
        <v>691</v>
      </c>
      <c r="B10" s="463"/>
      <c r="C10" s="464">
        <v>250</v>
      </c>
      <c r="D10" s="466">
        <v>309</v>
      </c>
      <c r="E10" s="449"/>
      <c r="F10" s="449"/>
      <c r="G10" s="449"/>
      <c r="H10" s="449"/>
      <c r="I10" s="449"/>
      <c r="J10" s="449"/>
      <c r="K10" s="449"/>
      <c r="L10" s="449"/>
      <c r="M10" s="449"/>
      <c r="N10" s="449"/>
      <c r="O10" s="449"/>
      <c r="P10" s="449"/>
      <c r="Q10" s="449"/>
      <c r="R10" s="449"/>
    </row>
    <row r="11" spans="1:18" x14ac:dyDescent="0.2">
      <c r="A11" s="467" t="s">
        <v>692</v>
      </c>
      <c r="B11" s="468"/>
      <c r="C11" s="469">
        <v>855</v>
      </c>
      <c r="D11" s="470">
        <v>702</v>
      </c>
      <c r="E11" s="449"/>
      <c r="F11" s="449"/>
      <c r="G11" s="449"/>
      <c r="H11" s="449"/>
      <c r="I11" s="449"/>
      <c r="J11" s="449"/>
      <c r="K11" s="449"/>
      <c r="L11" s="449"/>
      <c r="M11" s="449"/>
      <c r="N11" s="449"/>
      <c r="O11" s="449"/>
      <c r="P11" s="449"/>
      <c r="Q11" s="449"/>
      <c r="R11" s="449"/>
    </row>
    <row r="12" spans="1:18" x14ac:dyDescent="0.2">
      <c r="A12" s="471" t="s">
        <v>706</v>
      </c>
      <c r="B12" s="471"/>
      <c r="C12" s="472"/>
      <c r="D12" s="473"/>
      <c r="E12" s="449"/>
      <c r="F12" s="449"/>
      <c r="G12" s="449"/>
      <c r="H12" s="449"/>
      <c r="I12" s="449"/>
      <c r="J12" s="449"/>
      <c r="K12" s="449"/>
      <c r="L12" s="449"/>
      <c r="M12" s="449"/>
      <c r="N12" s="449"/>
      <c r="O12" s="449"/>
      <c r="P12" s="449"/>
      <c r="Q12" s="449"/>
      <c r="R12" s="449"/>
    </row>
    <row r="13" spans="1:18" x14ac:dyDescent="0.2">
      <c r="A13" s="449"/>
      <c r="B13" s="449"/>
      <c r="C13" s="449"/>
      <c r="D13" s="449"/>
      <c r="E13" s="449"/>
      <c r="F13" s="449"/>
      <c r="G13" s="449"/>
      <c r="H13" s="449"/>
      <c r="I13" s="449"/>
      <c r="J13" s="449"/>
      <c r="K13" s="449"/>
      <c r="L13" s="449"/>
      <c r="M13" s="449"/>
      <c r="N13" s="449"/>
      <c r="O13" s="449"/>
      <c r="P13" s="449"/>
      <c r="Q13" s="449"/>
      <c r="R13" s="449"/>
    </row>
    <row r="14" spans="1:18" x14ac:dyDescent="0.2">
      <c r="A14" s="449"/>
      <c r="B14" s="449"/>
      <c r="C14" s="449"/>
      <c r="D14" s="449"/>
      <c r="E14" s="449"/>
      <c r="F14" s="449"/>
      <c r="G14" s="449"/>
      <c r="H14" s="449"/>
      <c r="I14" s="449"/>
      <c r="J14" s="449"/>
      <c r="K14" s="449"/>
      <c r="L14" s="449"/>
      <c r="M14" s="449"/>
      <c r="N14" s="449"/>
      <c r="O14" s="449"/>
      <c r="P14" s="449"/>
      <c r="Q14" s="449"/>
      <c r="R14" s="449"/>
    </row>
    <row r="15" spans="1:18" x14ac:dyDescent="0.2">
      <c r="A15" s="449"/>
      <c r="B15" s="449"/>
      <c r="C15" s="449"/>
      <c r="D15" s="449"/>
      <c r="E15" s="449"/>
      <c r="F15" s="449"/>
      <c r="G15" s="449"/>
      <c r="H15" s="449"/>
      <c r="I15" s="449"/>
      <c r="J15" s="449"/>
      <c r="K15" s="449"/>
      <c r="L15" s="449"/>
      <c r="M15" s="449"/>
      <c r="N15" s="449"/>
      <c r="O15" s="449"/>
      <c r="P15" s="449"/>
      <c r="Q15" s="449"/>
      <c r="R15" s="449"/>
    </row>
    <row r="16" spans="1:18" x14ac:dyDescent="0.2">
      <c r="A16" s="449"/>
      <c r="B16" s="449"/>
      <c r="C16" s="449"/>
      <c r="D16" s="449"/>
      <c r="E16" s="449"/>
      <c r="F16" s="449"/>
      <c r="G16" s="449"/>
      <c r="H16" s="449"/>
      <c r="I16" s="449"/>
      <c r="J16" s="449"/>
      <c r="K16" s="449"/>
      <c r="L16" s="449"/>
      <c r="M16" s="449"/>
      <c r="N16" s="449"/>
      <c r="O16" s="449"/>
      <c r="P16" s="449"/>
      <c r="Q16" s="449"/>
      <c r="R16" s="449"/>
    </row>
    <row r="17" spans="1:18" x14ac:dyDescent="0.2">
      <c r="A17" s="449"/>
      <c r="B17" s="449"/>
      <c r="C17" s="449"/>
      <c r="D17" s="449"/>
      <c r="E17" s="449"/>
      <c r="F17" s="449"/>
      <c r="G17" s="449"/>
      <c r="H17" s="449"/>
      <c r="I17" s="449"/>
      <c r="J17" s="449"/>
      <c r="K17" s="449"/>
      <c r="L17" s="449"/>
      <c r="M17" s="449"/>
      <c r="N17" s="449"/>
      <c r="O17" s="449"/>
      <c r="P17" s="449"/>
      <c r="Q17" s="449"/>
      <c r="R17" s="449"/>
    </row>
    <row r="18" spans="1:18" x14ac:dyDescent="0.2">
      <c r="A18" s="449"/>
      <c r="B18" s="449"/>
      <c r="C18" s="449"/>
      <c r="D18" s="449"/>
      <c r="E18" s="449"/>
      <c r="F18" s="449"/>
      <c r="G18" s="449"/>
      <c r="H18" s="449"/>
      <c r="I18" s="449"/>
      <c r="J18" s="449"/>
      <c r="K18" s="449"/>
      <c r="L18" s="449"/>
      <c r="M18" s="449"/>
      <c r="N18" s="449"/>
      <c r="O18" s="449"/>
      <c r="P18" s="449"/>
      <c r="Q18" s="449"/>
      <c r="R18" s="449"/>
    </row>
    <row r="19" spans="1:18" x14ac:dyDescent="0.2">
      <c r="A19" s="449"/>
      <c r="B19" s="449"/>
      <c r="C19" s="449"/>
      <c r="D19" s="449"/>
      <c r="E19" s="449"/>
      <c r="F19" s="449"/>
      <c r="G19" s="449"/>
      <c r="H19" s="449"/>
      <c r="I19" s="449"/>
      <c r="J19" s="449"/>
      <c r="K19" s="449"/>
      <c r="L19" s="449"/>
      <c r="M19" s="449"/>
      <c r="N19" s="449"/>
      <c r="O19" s="449"/>
      <c r="P19" s="449"/>
      <c r="Q19" s="449"/>
      <c r="R19" s="449"/>
    </row>
    <row r="20" spans="1:18" x14ac:dyDescent="0.2">
      <c r="A20" s="449"/>
      <c r="B20" s="449"/>
      <c r="C20" s="449"/>
      <c r="D20" s="449"/>
      <c r="E20" s="449"/>
      <c r="F20" s="449"/>
      <c r="G20" s="449"/>
      <c r="H20" s="449"/>
      <c r="I20" s="449"/>
      <c r="J20" s="449"/>
      <c r="K20" s="449"/>
      <c r="L20" s="449"/>
      <c r="M20" s="449"/>
      <c r="N20" s="449"/>
      <c r="O20" s="449"/>
      <c r="P20" s="449"/>
      <c r="Q20" s="449"/>
      <c r="R20" s="449"/>
    </row>
    <row r="21" spans="1:18" x14ac:dyDescent="0.2">
      <c r="A21" s="449"/>
      <c r="B21" s="449"/>
      <c r="C21" s="449"/>
      <c r="D21" s="449"/>
      <c r="E21" s="449"/>
      <c r="F21" s="449"/>
      <c r="G21" s="449"/>
      <c r="H21" s="449"/>
      <c r="I21" s="449"/>
      <c r="J21" s="449"/>
      <c r="K21" s="449"/>
      <c r="L21" s="449"/>
      <c r="M21" s="449"/>
      <c r="N21" s="449"/>
      <c r="O21" s="449"/>
      <c r="P21" s="449"/>
      <c r="Q21" s="449"/>
      <c r="R21" s="449"/>
    </row>
    <row r="22" spans="1:18" x14ac:dyDescent="0.2">
      <c r="A22" s="449"/>
      <c r="B22" s="449"/>
      <c r="C22" s="449"/>
      <c r="D22" s="449"/>
      <c r="E22" s="449"/>
      <c r="F22" s="449"/>
      <c r="G22" s="449"/>
      <c r="H22" s="449"/>
      <c r="I22" s="449"/>
      <c r="J22" s="449"/>
      <c r="K22" s="449"/>
      <c r="L22" s="449"/>
      <c r="M22" s="449"/>
      <c r="N22" s="449"/>
      <c r="O22" s="449"/>
      <c r="P22" s="449"/>
      <c r="Q22" s="449"/>
      <c r="R22" s="449"/>
    </row>
    <row r="23" spans="1:18" x14ac:dyDescent="0.2">
      <c r="A23" s="449"/>
      <c r="B23" s="449"/>
      <c r="C23" s="449"/>
      <c r="D23" s="449"/>
      <c r="E23" s="449"/>
      <c r="F23" s="449"/>
      <c r="G23" s="449"/>
      <c r="H23" s="449"/>
      <c r="I23" s="449"/>
      <c r="J23" s="449"/>
      <c r="K23" s="449"/>
      <c r="L23" s="449"/>
      <c r="M23" s="449"/>
      <c r="N23" s="449"/>
      <c r="O23" s="449"/>
      <c r="P23" s="449"/>
      <c r="Q23" s="449"/>
      <c r="R23" s="449"/>
    </row>
    <row r="24" spans="1:18" x14ac:dyDescent="0.2">
      <c r="A24" s="449"/>
      <c r="B24" s="449"/>
      <c r="C24" s="449"/>
      <c r="D24" s="449"/>
      <c r="E24" s="449"/>
      <c r="F24" s="449"/>
      <c r="G24" s="449"/>
      <c r="H24" s="449"/>
      <c r="I24" s="449"/>
      <c r="J24" s="449"/>
      <c r="K24" s="449"/>
      <c r="L24" s="449"/>
      <c r="M24" s="449"/>
      <c r="N24" s="449"/>
      <c r="O24" s="449"/>
      <c r="P24" s="449"/>
      <c r="Q24" s="449"/>
      <c r="R24" s="449"/>
    </row>
    <row r="25" spans="1:18" x14ac:dyDescent="0.2">
      <c r="A25" s="449"/>
      <c r="B25" s="449"/>
      <c r="C25" s="449"/>
      <c r="D25" s="449"/>
      <c r="E25" s="449"/>
      <c r="F25" s="449"/>
      <c r="G25" s="449"/>
      <c r="H25" s="449"/>
      <c r="I25" s="449"/>
      <c r="J25" s="449"/>
      <c r="K25" s="449"/>
      <c r="L25" s="449"/>
      <c r="M25" s="449"/>
      <c r="N25" s="449"/>
      <c r="O25" s="449"/>
      <c r="P25" s="449"/>
      <c r="Q25" s="449"/>
      <c r="R25" s="449"/>
    </row>
    <row r="26" spans="1:18" x14ac:dyDescent="0.2">
      <c r="A26" s="449"/>
      <c r="B26" s="449"/>
      <c r="C26" s="449"/>
      <c r="D26" s="449"/>
      <c r="E26" s="449"/>
      <c r="F26" s="449"/>
      <c r="G26" s="449"/>
      <c r="H26" s="449"/>
      <c r="I26" s="449"/>
      <c r="J26" s="449"/>
      <c r="K26" s="449"/>
      <c r="L26" s="449"/>
      <c r="M26" s="449"/>
      <c r="N26" s="449"/>
      <c r="O26" s="449"/>
      <c r="P26" s="449"/>
      <c r="Q26" s="449"/>
      <c r="R26" s="449"/>
    </row>
    <row r="27" spans="1:18" x14ac:dyDescent="0.2">
      <c r="A27" s="449"/>
      <c r="B27" s="449"/>
      <c r="C27" s="449"/>
      <c r="D27" s="449"/>
      <c r="E27" s="449"/>
      <c r="F27" s="449"/>
      <c r="G27" s="449"/>
      <c r="H27" s="449"/>
      <c r="I27" s="449"/>
      <c r="J27" s="449"/>
      <c r="K27" s="449"/>
      <c r="L27" s="449"/>
      <c r="M27" s="449"/>
      <c r="N27" s="449"/>
      <c r="O27" s="449"/>
      <c r="P27" s="449"/>
      <c r="Q27" s="449"/>
      <c r="R27" s="449"/>
    </row>
    <row r="28" spans="1:18" x14ac:dyDescent="0.2">
      <c r="A28" s="449"/>
      <c r="B28" s="449"/>
      <c r="C28" s="449"/>
      <c r="D28" s="449"/>
      <c r="E28" s="449"/>
      <c r="F28" s="449"/>
      <c r="G28" s="449"/>
      <c r="H28" s="449"/>
      <c r="I28" s="449"/>
      <c r="J28" s="449"/>
      <c r="K28" s="449"/>
      <c r="L28" s="449"/>
      <c r="M28" s="449"/>
      <c r="N28" s="449"/>
      <c r="O28" s="449"/>
      <c r="P28" s="449"/>
      <c r="Q28" s="449"/>
      <c r="R28" s="449"/>
    </row>
    <row r="29" spans="1:18" x14ac:dyDescent="0.2">
      <c r="A29" s="449"/>
      <c r="B29" s="449"/>
      <c r="C29" s="449"/>
      <c r="D29" s="449"/>
      <c r="E29" s="449"/>
      <c r="F29" s="449"/>
      <c r="G29" s="449"/>
      <c r="H29" s="449"/>
      <c r="I29" s="449"/>
      <c r="J29" s="449"/>
      <c r="K29" s="449"/>
      <c r="L29" s="449"/>
      <c r="M29" s="449"/>
      <c r="N29" s="449"/>
      <c r="O29" s="449"/>
      <c r="P29" s="449"/>
      <c r="Q29" s="449"/>
      <c r="R29" s="449"/>
    </row>
    <row r="30" spans="1:18" x14ac:dyDescent="0.2">
      <c r="A30" s="449"/>
      <c r="B30" s="449"/>
      <c r="C30" s="449"/>
      <c r="D30" s="449"/>
      <c r="E30" s="449"/>
      <c r="F30" s="449"/>
      <c r="G30" s="449"/>
      <c r="H30" s="449"/>
      <c r="I30" s="449"/>
      <c r="J30" s="449"/>
      <c r="K30" s="449"/>
      <c r="L30" s="449"/>
      <c r="M30" s="449"/>
      <c r="N30" s="449"/>
      <c r="O30" s="449"/>
      <c r="P30" s="449"/>
      <c r="Q30" s="449"/>
      <c r="R30" s="449"/>
    </row>
    <row r="31" spans="1:18" x14ac:dyDescent="0.2">
      <c r="A31" s="449"/>
      <c r="B31" s="449"/>
      <c r="C31" s="449"/>
      <c r="D31" s="449"/>
      <c r="E31" s="449"/>
      <c r="F31" s="449"/>
      <c r="G31" s="449"/>
      <c r="H31" s="449"/>
      <c r="I31" s="449"/>
      <c r="J31" s="449"/>
      <c r="K31" s="449"/>
      <c r="L31" s="449"/>
      <c r="M31" s="449"/>
      <c r="N31" s="449"/>
      <c r="O31" s="449"/>
      <c r="P31" s="449"/>
      <c r="Q31" s="449"/>
      <c r="R31" s="449"/>
    </row>
    <row r="32" spans="1:18" x14ac:dyDescent="0.2">
      <c r="A32" s="449"/>
      <c r="B32" s="449"/>
      <c r="C32" s="449"/>
      <c r="D32" s="449"/>
      <c r="E32" s="449"/>
      <c r="F32" s="449"/>
      <c r="G32" s="449"/>
      <c r="H32" s="449"/>
      <c r="I32" s="449"/>
      <c r="J32" s="449"/>
      <c r="K32" s="449"/>
      <c r="L32" s="449"/>
      <c r="M32" s="449"/>
      <c r="N32" s="449"/>
      <c r="O32" s="449"/>
      <c r="P32" s="449"/>
      <c r="Q32" s="449"/>
      <c r="R32" s="449"/>
    </row>
    <row r="33" spans="1:18" x14ac:dyDescent="0.2">
      <c r="A33" s="449"/>
      <c r="B33" s="449"/>
      <c r="C33" s="449"/>
      <c r="D33" s="449"/>
      <c r="E33" s="449"/>
      <c r="F33" s="449"/>
      <c r="G33" s="449"/>
      <c r="H33" s="449"/>
      <c r="I33" s="449"/>
      <c r="J33" s="449"/>
      <c r="K33" s="449"/>
      <c r="L33" s="449"/>
      <c r="M33" s="449"/>
      <c r="N33" s="449"/>
      <c r="O33" s="449"/>
      <c r="P33" s="449"/>
      <c r="Q33" s="449"/>
      <c r="R33" s="449"/>
    </row>
    <row r="34" spans="1:18" x14ac:dyDescent="0.2">
      <c r="A34" s="449"/>
      <c r="B34" s="449"/>
      <c r="C34" s="449"/>
      <c r="D34" s="449"/>
      <c r="E34" s="449"/>
      <c r="F34" s="449"/>
      <c r="G34" s="449"/>
      <c r="H34" s="449"/>
      <c r="I34" s="449"/>
      <c r="J34" s="449"/>
      <c r="K34" s="449"/>
      <c r="L34" s="449"/>
      <c r="M34" s="449"/>
      <c r="N34" s="449"/>
      <c r="O34" s="449"/>
      <c r="P34" s="449"/>
      <c r="Q34" s="449"/>
      <c r="R34" s="449"/>
    </row>
    <row r="35" spans="1:18" x14ac:dyDescent="0.2">
      <c r="A35" s="449"/>
      <c r="B35" s="449"/>
      <c r="C35" s="449"/>
      <c r="D35" s="449"/>
      <c r="E35" s="449"/>
      <c r="F35" s="449"/>
      <c r="G35" s="449"/>
      <c r="H35" s="449"/>
      <c r="I35" s="449"/>
      <c r="J35" s="449"/>
      <c r="K35" s="449"/>
      <c r="L35" s="449"/>
      <c r="M35" s="449"/>
      <c r="N35" s="449"/>
      <c r="O35" s="449"/>
      <c r="P35" s="449"/>
      <c r="Q35" s="449"/>
      <c r="R35" s="449"/>
    </row>
    <row r="36" spans="1:18" x14ac:dyDescent="0.2">
      <c r="A36" s="449"/>
      <c r="B36" s="449"/>
      <c r="C36" s="449"/>
      <c r="D36" s="449"/>
      <c r="E36" s="449"/>
      <c r="F36" s="449"/>
      <c r="G36" s="449"/>
      <c r="H36" s="449"/>
      <c r="I36" s="449"/>
      <c r="J36" s="449"/>
      <c r="K36" s="449"/>
      <c r="L36" s="449"/>
      <c r="M36" s="449"/>
      <c r="N36" s="449"/>
      <c r="O36" s="449"/>
      <c r="P36" s="449"/>
      <c r="Q36" s="449"/>
      <c r="R36" s="449"/>
    </row>
    <row r="37" spans="1:18" x14ac:dyDescent="0.2">
      <c r="A37" s="449"/>
      <c r="B37" s="449"/>
      <c r="C37" s="449"/>
      <c r="D37" s="449"/>
      <c r="E37" s="449"/>
      <c r="F37" s="449"/>
      <c r="G37" s="449"/>
      <c r="H37" s="449"/>
      <c r="I37" s="449"/>
      <c r="J37" s="449"/>
      <c r="K37" s="449"/>
      <c r="L37" s="449"/>
      <c r="M37" s="449"/>
      <c r="N37" s="449"/>
      <c r="O37" s="449"/>
      <c r="P37" s="449"/>
      <c r="Q37" s="449"/>
      <c r="R37" s="449"/>
    </row>
    <row r="38" spans="1:18" x14ac:dyDescent="0.2">
      <c r="A38" s="449"/>
      <c r="B38" s="449"/>
      <c r="C38" s="449"/>
      <c r="D38" s="449"/>
      <c r="E38" s="449"/>
      <c r="F38" s="449"/>
      <c r="G38" s="449"/>
      <c r="H38" s="449"/>
      <c r="I38" s="449"/>
      <c r="J38" s="449"/>
      <c r="K38" s="449"/>
      <c r="L38" s="449"/>
      <c r="M38" s="449"/>
      <c r="N38" s="449"/>
      <c r="O38" s="449"/>
      <c r="P38" s="449"/>
      <c r="Q38" s="449"/>
      <c r="R38" s="449"/>
    </row>
  </sheetData>
  <mergeCells count="1">
    <mergeCell ref="A4:D4"/>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sheetPr>
  <dimension ref="A1:D13"/>
  <sheetViews>
    <sheetView showGridLines="0" zoomScaleNormal="100" workbookViewId="0"/>
  </sheetViews>
  <sheetFormatPr defaultColWidth="10.140625" defaultRowHeight="14.25" x14ac:dyDescent="0.2"/>
  <cols>
    <col min="1" max="1" width="41.42578125" style="449" customWidth="1"/>
    <col min="2" max="2" width="14" style="449" customWidth="1"/>
    <col min="3" max="3" width="10.140625" style="449"/>
    <col min="4" max="4" width="12.5703125" style="449" customWidth="1"/>
    <col min="5" max="16384" width="10.140625" style="449"/>
  </cols>
  <sheetData>
    <row r="1" spans="1:4" x14ac:dyDescent="0.2">
      <c r="A1" s="447" t="s">
        <v>711</v>
      </c>
    </row>
    <row r="2" spans="1:4" x14ac:dyDescent="0.2">
      <c r="A2" s="447"/>
    </row>
    <row r="3" spans="1:4" ht="18.75" customHeight="1" x14ac:dyDescent="0.25">
      <c r="A3" s="476" t="s">
        <v>712</v>
      </c>
      <c r="B3" s="477"/>
      <c r="C3" s="477"/>
      <c r="D3" s="478"/>
    </row>
    <row r="4" spans="1:4" x14ac:dyDescent="0.2">
      <c r="A4" s="768" t="s">
        <v>687</v>
      </c>
      <c r="B4" s="768"/>
      <c r="C4" s="768"/>
      <c r="D4" s="768"/>
    </row>
    <row r="5" spans="1:4" x14ac:dyDescent="0.2">
      <c r="A5" s="479"/>
      <c r="B5" s="450"/>
      <c r="C5" s="451">
        <v>2018</v>
      </c>
      <c r="D5" s="452">
        <v>2017</v>
      </c>
    </row>
    <row r="6" spans="1:4" x14ac:dyDescent="0.2">
      <c r="A6" s="480"/>
      <c r="B6" s="453"/>
      <c r="C6" s="454" t="s">
        <v>0</v>
      </c>
      <c r="D6" s="453" t="s">
        <v>0</v>
      </c>
    </row>
    <row r="7" spans="1:4" x14ac:dyDescent="0.2">
      <c r="A7" s="455"/>
      <c r="B7" s="456"/>
      <c r="C7" s="457"/>
      <c r="D7" s="458"/>
    </row>
    <row r="8" spans="1:4" x14ac:dyDescent="0.2">
      <c r="A8" s="459" t="s">
        <v>688</v>
      </c>
      <c r="B8" s="460"/>
      <c r="C8" s="461">
        <v>96</v>
      </c>
      <c r="D8" s="462">
        <v>100</v>
      </c>
    </row>
    <row r="9" spans="1:4" x14ac:dyDescent="0.2">
      <c r="A9" s="455" t="s">
        <v>689</v>
      </c>
      <c r="B9" s="463"/>
      <c r="C9" s="464" t="s">
        <v>505</v>
      </c>
      <c r="D9" s="466" t="s">
        <v>505</v>
      </c>
    </row>
    <row r="10" spans="1:4" x14ac:dyDescent="0.2">
      <c r="A10" s="455" t="s">
        <v>691</v>
      </c>
      <c r="B10" s="463"/>
      <c r="C10" s="375">
        <v>0</v>
      </c>
      <c r="D10" s="466" t="s">
        <v>690</v>
      </c>
    </row>
    <row r="11" spans="1:4" x14ac:dyDescent="0.2">
      <c r="A11" s="467" t="s">
        <v>692</v>
      </c>
      <c r="B11" s="468"/>
      <c r="C11" s="469">
        <v>96</v>
      </c>
      <c r="D11" s="470">
        <v>99</v>
      </c>
    </row>
    <row r="12" spans="1:4" s="384" customFormat="1" ht="15" customHeight="1" x14ac:dyDescent="0.2">
      <c r="A12" s="769" t="s">
        <v>727</v>
      </c>
      <c r="B12" s="755"/>
      <c r="C12" s="755"/>
      <c r="D12" s="755"/>
    </row>
    <row r="13" spans="1:4" ht="15.75" customHeight="1" x14ac:dyDescent="0.2">
      <c r="A13" s="471" t="s">
        <v>706</v>
      </c>
      <c r="B13" s="471"/>
      <c r="C13" s="472"/>
      <c r="D13" s="473"/>
    </row>
  </sheetData>
  <mergeCells count="2">
    <mergeCell ref="A4:D4"/>
    <mergeCell ref="A12:D12"/>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sheetPr>
  <dimension ref="A1:D12"/>
  <sheetViews>
    <sheetView showGridLines="0" zoomScaleNormal="100" workbookViewId="0"/>
  </sheetViews>
  <sheetFormatPr defaultColWidth="10.140625" defaultRowHeight="14.25" x14ac:dyDescent="0.2"/>
  <cols>
    <col min="1" max="1" width="59.5703125" style="449" customWidth="1"/>
    <col min="2" max="2" width="13.42578125" style="449" customWidth="1"/>
    <col min="3" max="16384" width="10.140625" style="449"/>
  </cols>
  <sheetData>
    <row r="1" spans="1:4" x14ac:dyDescent="0.2">
      <c r="A1" s="447" t="s">
        <v>713</v>
      </c>
    </row>
    <row r="2" spans="1:4" x14ac:dyDescent="0.2">
      <c r="A2" s="447"/>
    </row>
    <row r="3" spans="1:4" ht="15.75" x14ac:dyDescent="0.25">
      <c r="A3" s="771" t="s">
        <v>714</v>
      </c>
      <c r="B3" s="772"/>
      <c r="C3" s="772"/>
      <c r="D3" s="776"/>
    </row>
    <row r="4" spans="1:4" x14ac:dyDescent="0.2">
      <c r="A4" s="777" t="s">
        <v>687</v>
      </c>
      <c r="B4" s="777"/>
      <c r="C4" s="777"/>
      <c r="D4" s="777"/>
    </row>
    <row r="5" spans="1:4" x14ac:dyDescent="0.2">
      <c r="A5" s="774"/>
      <c r="B5" s="450"/>
      <c r="C5" s="451">
        <v>2018</v>
      </c>
      <c r="D5" s="452">
        <v>2017</v>
      </c>
    </row>
    <row r="6" spans="1:4" x14ac:dyDescent="0.2">
      <c r="A6" s="775"/>
      <c r="B6" s="453"/>
      <c r="C6" s="454" t="s">
        <v>0</v>
      </c>
      <c r="D6" s="453" t="s">
        <v>0</v>
      </c>
    </row>
    <row r="7" spans="1:4" x14ac:dyDescent="0.2">
      <c r="A7" s="455"/>
      <c r="B7" s="456"/>
      <c r="C7" s="457"/>
      <c r="D7" s="458"/>
    </row>
    <row r="8" spans="1:4" x14ac:dyDescent="0.2">
      <c r="A8" s="459" t="s">
        <v>688</v>
      </c>
      <c r="B8" s="460"/>
      <c r="C8" s="461">
        <v>23</v>
      </c>
      <c r="D8" s="462">
        <v>56</v>
      </c>
    </row>
    <row r="9" spans="1:4" x14ac:dyDescent="0.2">
      <c r="A9" s="455" t="s">
        <v>689</v>
      </c>
      <c r="B9" s="463"/>
      <c r="C9" s="464">
        <v>0</v>
      </c>
      <c r="D9" s="466">
        <v>53</v>
      </c>
    </row>
    <row r="10" spans="1:4" x14ac:dyDescent="0.2">
      <c r="A10" s="455" t="s">
        <v>691</v>
      </c>
      <c r="B10" s="463"/>
      <c r="C10" s="464">
        <v>0</v>
      </c>
      <c r="D10" s="466">
        <v>89</v>
      </c>
    </row>
    <row r="11" spans="1:4" x14ac:dyDescent="0.2">
      <c r="A11" s="467" t="s">
        <v>692</v>
      </c>
      <c r="B11" s="468"/>
      <c r="C11" s="469">
        <v>23</v>
      </c>
      <c r="D11" s="470">
        <v>21</v>
      </c>
    </row>
    <row r="12" spans="1:4" x14ac:dyDescent="0.2">
      <c r="A12" s="471" t="s">
        <v>706</v>
      </c>
      <c r="B12" s="471"/>
      <c r="C12" s="472"/>
      <c r="D12" s="473"/>
    </row>
  </sheetData>
  <mergeCells count="3">
    <mergeCell ref="A3:D3"/>
    <mergeCell ref="A4:D4"/>
    <mergeCell ref="A5:A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G41"/>
  <sheetViews>
    <sheetView showGridLines="0" zoomScaleNormal="100" workbookViewId="0"/>
  </sheetViews>
  <sheetFormatPr defaultRowHeight="12.75" x14ac:dyDescent="0.2"/>
  <cols>
    <col min="1" max="1" width="33.140625" bestFit="1" customWidth="1"/>
    <col min="2" max="2" width="11.5703125" bestFit="1" customWidth="1"/>
  </cols>
  <sheetData>
    <row r="1" spans="1:7" x14ac:dyDescent="0.2">
      <c r="A1" s="482" t="s">
        <v>761</v>
      </c>
    </row>
    <row r="3" spans="1:7" ht="18.75" x14ac:dyDescent="0.2">
      <c r="A3" s="695" t="s">
        <v>720</v>
      </c>
      <c r="B3" s="695"/>
      <c r="C3" s="695"/>
      <c r="D3" s="695"/>
      <c r="E3" s="695"/>
      <c r="F3" s="695"/>
      <c r="G3" s="695"/>
    </row>
    <row r="4" spans="1:7" ht="14.25" x14ac:dyDescent="0.2">
      <c r="A4" s="712" t="s">
        <v>756</v>
      </c>
      <c r="B4" s="712"/>
      <c r="C4" s="712"/>
      <c r="D4" s="712"/>
      <c r="E4" s="712"/>
      <c r="F4" s="712"/>
      <c r="G4" s="712"/>
    </row>
    <row r="29" spans="1:3" x14ac:dyDescent="0.2">
      <c r="A29" s="4" t="s">
        <v>581</v>
      </c>
    </row>
    <row r="31" spans="1:3" x14ac:dyDescent="0.2">
      <c r="A31" s="4"/>
      <c r="B31" s="4"/>
      <c r="C31" s="4"/>
    </row>
    <row r="32" spans="1:3" x14ac:dyDescent="0.2">
      <c r="A32" s="304" t="s">
        <v>570</v>
      </c>
      <c r="B32" s="321">
        <v>43435</v>
      </c>
      <c r="C32" s="14" t="s">
        <v>585</v>
      </c>
    </row>
    <row r="33" spans="1:3" x14ac:dyDescent="0.2">
      <c r="A33" s="4"/>
      <c r="B33" s="4"/>
      <c r="C33" s="4"/>
    </row>
    <row r="34" spans="1:3" x14ac:dyDescent="0.2">
      <c r="A34" s="322" t="s">
        <v>582</v>
      </c>
      <c r="B34" s="323">
        <v>591</v>
      </c>
      <c r="C34" s="549">
        <v>3.9126368855522418E-2</v>
      </c>
    </row>
    <row r="35" spans="1:3" x14ac:dyDescent="0.2">
      <c r="A35" s="322" t="s">
        <v>30</v>
      </c>
      <c r="B35" s="323">
        <v>361</v>
      </c>
      <c r="C35" s="549">
        <v>2.3919522335173665E-2</v>
      </c>
    </row>
    <row r="36" spans="1:3" x14ac:dyDescent="0.2">
      <c r="A36" s="322" t="s">
        <v>583</v>
      </c>
      <c r="B36" s="324">
        <v>1641</v>
      </c>
      <c r="C36" s="549">
        <v>0.10865815497094705</v>
      </c>
    </row>
    <row r="37" spans="1:3" x14ac:dyDescent="0.2">
      <c r="A37" s="325" t="s">
        <v>575</v>
      </c>
      <c r="B37" s="323">
        <v>2854</v>
      </c>
      <c r="C37" s="549">
        <v>0.1889419679078462</v>
      </c>
    </row>
    <row r="38" spans="1:3" x14ac:dyDescent="0.2">
      <c r="A38" s="325" t="s">
        <v>584</v>
      </c>
      <c r="B38" s="323">
        <v>3490</v>
      </c>
      <c r="C38" s="549">
        <v>0.23104152687493607</v>
      </c>
    </row>
    <row r="39" spans="1:3" x14ac:dyDescent="0.2">
      <c r="A39" s="325" t="s">
        <v>576</v>
      </c>
      <c r="B39" s="323">
        <v>1297</v>
      </c>
      <c r="C39" s="549">
        <v>8.5850169305923513E-2</v>
      </c>
    </row>
    <row r="40" spans="1:3" x14ac:dyDescent="0.2">
      <c r="A40" s="322" t="s">
        <v>9</v>
      </c>
      <c r="B40" s="323">
        <v>4871</v>
      </c>
      <c r="C40" s="549">
        <v>0.32246228974965108</v>
      </c>
    </row>
    <row r="41" spans="1:3" x14ac:dyDescent="0.2">
      <c r="A41" s="322" t="s">
        <v>31</v>
      </c>
      <c r="B41" s="323">
        <v>15104</v>
      </c>
      <c r="C41" s="549">
        <v>1</v>
      </c>
    </row>
  </sheetData>
  <mergeCells count="2">
    <mergeCell ref="A3:G3"/>
    <mergeCell ref="A4:G4"/>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sheetPr>
  <dimension ref="A1:D14"/>
  <sheetViews>
    <sheetView showGridLines="0" zoomScaleNormal="100" workbookViewId="0"/>
  </sheetViews>
  <sheetFormatPr defaultColWidth="10.140625" defaultRowHeight="14.25" x14ac:dyDescent="0.2"/>
  <cols>
    <col min="1" max="1" width="57.5703125" style="449" customWidth="1"/>
    <col min="2" max="16384" width="10.140625" style="449"/>
  </cols>
  <sheetData>
    <row r="1" spans="1:4" x14ac:dyDescent="0.2">
      <c r="A1" s="447" t="s">
        <v>715</v>
      </c>
      <c r="B1" s="448"/>
      <c r="C1" s="448"/>
      <c r="D1" s="448"/>
    </row>
    <row r="2" spans="1:4" x14ac:dyDescent="0.2">
      <c r="A2" s="447"/>
      <c r="B2" s="448"/>
      <c r="C2" s="448"/>
      <c r="D2" s="448"/>
    </row>
    <row r="3" spans="1:4" ht="15.75" x14ac:dyDescent="0.25">
      <c r="A3" s="771" t="s">
        <v>716</v>
      </c>
      <c r="B3" s="772"/>
      <c r="C3" s="772"/>
      <c r="D3" s="773"/>
    </row>
    <row r="4" spans="1:4" x14ac:dyDescent="0.2">
      <c r="A4" s="777" t="s">
        <v>687</v>
      </c>
      <c r="B4" s="777"/>
      <c r="C4" s="777"/>
      <c r="D4" s="777"/>
    </row>
    <row r="5" spans="1:4" x14ac:dyDescent="0.2">
      <c r="A5" s="774"/>
      <c r="B5" s="450"/>
      <c r="C5" s="451">
        <v>2018</v>
      </c>
      <c r="D5" s="452">
        <v>2017</v>
      </c>
    </row>
    <row r="6" spans="1:4" x14ac:dyDescent="0.2">
      <c r="A6" s="775"/>
      <c r="B6" s="453"/>
      <c r="C6" s="454" t="s">
        <v>0</v>
      </c>
      <c r="D6" s="453" t="s">
        <v>0</v>
      </c>
    </row>
    <row r="7" spans="1:4" x14ac:dyDescent="0.2">
      <c r="A7" s="455"/>
      <c r="B7" s="456"/>
      <c r="C7" s="457"/>
      <c r="D7" s="458"/>
    </row>
    <row r="8" spans="1:4" x14ac:dyDescent="0.2">
      <c r="A8" s="459" t="s">
        <v>730</v>
      </c>
      <c r="B8" s="460"/>
      <c r="C8" s="461">
        <v>39</v>
      </c>
      <c r="D8" s="462">
        <v>33</v>
      </c>
    </row>
    <row r="9" spans="1:4" x14ac:dyDescent="0.2">
      <c r="A9" s="455" t="s">
        <v>689</v>
      </c>
      <c r="B9" s="463"/>
      <c r="C9" s="474">
        <v>11</v>
      </c>
      <c r="D9" s="465">
        <v>10</v>
      </c>
    </row>
    <row r="10" spans="1:4" x14ac:dyDescent="0.2">
      <c r="A10" s="455" t="s">
        <v>691</v>
      </c>
      <c r="B10" s="463"/>
      <c r="C10" s="464">
        <v>7</v>
      </c>
      <c r="D10" s="466">
        <v>6</v>
      </c>
    </row>
    <row r="11" spans="1:4" x14ac:dyDescent="0.2">
      <c r="A11" s="467" t="s">
        <v>692</v>
      </c>
      <c r="B11" s="468"/>
      <c r="C11" s="469">
        <v>42</v>
      </c>
      <c r="D11" s="470">
        <v>37</v>
      </c>
    </row>
    <row r="12" spans="1:4" ht="38.25" customHeight="1" x14ac:dyDescent="0.2">
      <c r="A12" s="778" t="s">
        <v>839</v>
      </c>
      <c r="B12" s="779"/>
      <c r="C12" s="779"/>
      <c r="D12" s="779"/>
    </row>
    <row r="13" spans="1:4" x14ac:dyDescent="0.2">
      <c r="A13" s="471" t="s">
        <v>706</v>
      </c>
      <c r="B13" s="471"/>
      <c r="C13" s="472"/>
      <c r="D13" s="473"/>
    </row>
    <row r="14" spans="1:4" x14ac:dyDescent="0.2">
      <c r="A14" s="455"/>
      <c r="B14" s="448"/>
      <c r="C14" s="448"/>
      <c r="D14" s="448"/>
    </row>
  </sheetData>
  <mergeCells count="4">
    <mergeCell ref="A3:D3"/>
    <mergeCell ref="A4:D4"/>
    <mergeCell ref="A5:A6"/>
    <mergeCell ref="A12:D12"/>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0"/>
  </sheetPr>
  <dimension ref="A1:D13"/>
  <sheetViews>
    <sheetView showGridLines="0" zoomScaleNormal="100" workbookViewId="0"/>
  </sheetViews>
  <sheetFormatPr defaultColWidth="10.140625" defaultRowHeight="14.25" x14ac:dyDescent="0.2"/>
  <cols>
    <col min="1" max="1" width="52.7109375" style="449" customWidth="1"/>
    <col min="2" max="16384" width="10.140625" style="449"/>
  </cols>
  <sheetData>
    <row r="1" spans="1:4" x14ac:dyDescent="0.2">
      <c r="A1" s="447" t="s">
        <v>731</v>
      </c>
      <c r="B1" s="448"/>
      <c r="C1" s="448"/>
      <c r="D1" s="448"/>
    </row>
    <row r="2" spans="1:4" x14ac:dyDescent="0.2">
      <c r="A2" s="447"/>
      <c r="B2" s="448"/>
      <c r="C2" s="448"/>
      <c r="D2" s="448"/>
    </row>
    <row r="3" spans="1:4" ht="15.75" x14ac:dyDescent="0.25">
      <c r="A3" s="771" t="s">
        <v>732</v>
      </c>
      <c r="B3" s="772"/>
      <c r="C3" s="772"/>
      <c r="D3" s="773"/>
    </row>
    <row r="4" spans="1:4" x14ac:dyDescent="0.2">
      <c r="A4" s="777" t="s">
        <v>687</v>
      </c>
      <c r="B4" s="777"/>
      <c r="C4" s="777"/>
      <c r="D4" s="777"/>
    </row>
    <row r="5" spans="1:4" x14ac:dyDescent="0.2">
      <c r="A5" s="774"/>
      <c r="B5" s="450"/>
      <c r="C5" s="451">
        <v>2018</v>
      </c>
      <c r="D5" s="452">
        <v>2017</v>
      </c>
    </row>
    <row r="6" spans="1:4" x14ac:dyDescent="0.2">
      <c r="A6" s="775"/>
      <c r="B6" s="453"/>
      <c r="C6" s="454" t="s">
        <v>0</v>
      </c>
      <c r="D6" s="453" t="s">
        <v>0</v>
      </c>
    </row>
    <row r="7" spans="1:4" x14ac:dyDescent="0.2">
      <c r="A7" s="455"/>
      <c r="B7" s="456"/>
      <c r="C7" s="457"/>
      <c r="D7" s="458"/>
    </row>
    <row r="8" spans="1:4" x14ac:dyDescent="0.2">
      <c r="A8" s="459" t="s">
        <v>688</v>
      </c>
      <c r="B8" s="460"/>
      <c r="C8" s="461">
        <v>1215</v>
      </c>
      <c r="D8" s="462">
        <v>1126</v>
      </c>
    </row>
    <row r="9" spans="1:4" x14ac:dyDescent="0.2">
      <c r="A9" s="455" t="s">
        <v>689</v>
      </c>
      <c r="B9" s="463"/>
      <c r="C9" s="474">
        <v>75</v>
      </c>
      <c r="D9" s="465">
        <v>72</v>
      </c>
    </row>
    <row r="10" spans="1:4" x14ac:dyDescent="0.2">
      <c r="A10" s="455" t="s">
        <v>691</v>
      </c>
      <c r="B10" s="463"/>
      <c r="C10" s="464" t="s">
        <v>505</v>
      </c>
      <c r="D10" s="466" t="s">
        <v>505</v>
      </c>
    </row>
    <row r="11" spans="1:4" x14ac:dyDescent="0.2">
      <c r="A11" s="467" t="s">
        <v>692</v>
      </c>
      <c r="B11" s="468"/>
      <c r="C11" s="469">
        <v>1290</v>
      </c>
      <c r="D11" s="470">
        <v>1198</v>
      </c>
    </row>
    <row r="12" spans="1:4" x14ac:dyDescent="0.2">
      <c r="A12" s="471" t="s">
        <v>706</v>
      </c>
      <c r="B12" s="471"/>
      <c r="C12" s="472"/>
      <c r="D12" s="473"/>
    </row>
    <row r="13" spans="1:4" x14ac:dyDescent="0.2">
      <c r="A13" s="455"/>
      <c r="B13" s="448"/>
      <c r="C13" s="448"/>
      <c r="D13" s="448"/>
    </row>
  </sheetData>
  <mergeCells count="3">
    <mergeCell ref="A3:D3"/>
    <mergeCell ref="A4:D4"/>
    <mergeCell ref="A5:A6"/>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0"/>
    <pageSetUpPr fitToPage="1"/>
  </sheetPr>
  <dimension ref="A1:K55"/>
  <sheetViews>
    <sheetView showGridLines="0" zoomScaleNormal="100" workbookViewId="0">
      <pane ySplit="8" topLeftCell="A9" activePane="bottomLeft" state="frozen"/>
      <selection activeCell="P27" activeCellId="4" sqref="U27 P15 N25 I26 P27"/>
      <selection pane="bottomLeft" activeCell="N35" sqref="N35"/>
    </sheetView>
  </sheetViews>
  <sheetFormatPr defaultColWidth="9.140625" defaultRowHeight="11.25" x14ac:dyDescent="0.2"/>
  <cols>
    <col min="1" max="1" width="41" style="658" bestFit="1" customWidth="1"/>
    <col min="2" max="2" width="4.140625" style="658" bestFit="1" customWidth="1"/>
    <col min="3" max="4" width="10.7109375" style="659" customWidth="1"/>
    <col min="5" max="5" width="2.7109375" style="659" customWidth="1"/>
    <col min="6" max="7" width="10.7109375" style="659" customWidth="1"/>
    <col min="8" max="16384" width="9.140625" style="659"/>
  </cols>
  <sheetData>
    <row r="1" spans="1:11" ht="12.75" x14ac:dyDescent="0.2">
      <c r="A1" s="657" t="s">
        <v>902</v>
      </c>
    </row>
    <row r="2" spans="1:11" ht="12.75" x14ac:dyDescent="0.2">
      <c r="A2" s="657"/>
    </row>
    <row r="3" spans="1:11" x14ac:dyDescent="0.2">
      <c r="A3" s="780" t="s">
        <v>871</v>
      </c>
      <c r="B3" s="780"/>
      <c r="C3" s="780"/>
      <c r="D3" s="780"/>
      <c r="E3" s="780"/>
      <c r="F3" s="780"/>
      <c r="G3" s="780"/>
    </row>
    <row r="4" spans="1:11" ht="3.2" customHeight="1" x14ac:dyDescent="0.2"/>
    <row r="5" spans="1:11" ht="11.1" customHeight="1" x14ac:dyDescent="0.2">
      <c r="A5" s="660"/>
      <c r="B5" s="660"/>
      <c r="C5" s="781" t="s">
        <v>737</v>
      </c>
      <c r="D5" s="781"/>
      <c r="E5" s="661"/>
      <c r="F5" s="781" t="s">
        <v>506</v>
      </c>
      <c r="G5" s="781"/>
      <c r="I5" s="662"/>
      <c r="J5" s="662"/>
      <c r="K5" s="662"/>
    </row>
    <row r="6" spans="1:11" ht="11.1" customHeight="1" x14ac:dyDescent="0.2">
      <c r="A6" s="663"/>
      <c r="B6" s="663"/>
      <c r="C6" s="664" t="s">
        <v>872</v>
      </c>
      <c r="D6" s="665" t="s">
        <v>873</v>
      </c>
      <c r="E6" s="666"/>
      <c r="F6" s="665" t="s">
        <v>872</v>
      </c>
      <c r="G6" s="666"/>
      <c r="I6" s="662"/>
      <c r="J6" s="662"/>
      <c r="K6" s="662"/>
    </row>
    <row r="7" spans="1:11" ht="10.9" customHeight="1" x14ac:dyDescent="0.2">
      <c r="A7" s="782"/>
      <c r="B7" s="667"/>
      <c r="C7" s="668" t="s">
        <v>874</v>
      </c>
      <c r="D7" s="669" t="s">
        <v>875</v>
      </c>
      <c r="E7" s="783"/>
      <c r="F7" s="670" t="s">
        <v>874</v>
      </c>
      <c r="G7" s="667" t="s">
        <v>876</v>
      </c>
      <c r="I7" s="662"/>
      <c r="J7" s="662"/>
      <c r="K7" s="662"/>
    </row>
    <row r="8" spans="1:11" ht="11.1" customHeight="1" x14ac:dyDescent="0.2">
      <c r="A8" s="782"/>
      <c r="B8" s="671"/>
      <c r="C8" s="672" t="s">
        <v>0</v>
      </c>
      <c r="D8" s="673" t="s">
        <v>0</v>
      </c>
      <c r="E8" s="783"/>
      <c r="F8" s="674" t="s">
        <v>0</v>
      </c>
      <c r="G8" s="673" t="s">
        <v>0</v>
      </c>
      <c r="I8" s="662"/>
      <c r="J8" s="662"/>
      <c r="K8" s="662"/>
    </row>
    <row r="9" spans="1:11" ht="11.1" customHeight="1" x14ac:dyDescent="0.2">
      <c r="A9" s="675"/>
      <c r="B9" s="671"/>
      <c r="C9" s="672"/>
      <c r="D9" s="673"/>
      <c r="E9" s="673"/>
      <c r="F9" s="673"/>
      <c r="G9" s="673"/>
      <c r="I9" s="662"/>
      <c r="J9" s="662"/>
      <c r="K9" s="662"/>
    </row>
    <row r="10" spans="1:11" ht="3.2" customHeight="1" x14ac:dyDescent="0.2">
      <c r="A10" s="676"/>
      <c r="B10" s="671"/>
      <c r="C10" s="672"/>
      <c r="D10" s="673"/>
      <c r="E10" s="673"/>
      <c r="F10" s="673"/>
      <c r="G10" s="673"/>
      <c r="I10" s="662"/>
      <c r="J10" s="662"/>
      <c r="K10" s="662"/>
    </row>
    <row r="11" spans="1:11" ht="11.1" customHeight="1" x14ac:dyDescent="0.2">
      <c r="A11" s="659" t="s">
        <v>807</v>
      </c>
      <c r="B11" s="677"/>
      <c r="C11" s="678">
        <v>2257.7809999999999</v>
      </c>
      <c r="D11" s="679">
        <v>4575.7889999999998</v>
      </c>
      <c r="E11" s="679"/>
      <c r="F11" s="679">
        <v>2202.223</v>
      </c>
      <c r="G11" s="679">
        <v>4468.8969999999999</v>
      </c>
      <c r="I11" s="662"/>
      <c r="J11" s="662"/>
      <c r="K11" s="662"/>
    </row>
    <row r="12" spans="1:11" ht="11.1" customHeight="1" x14ac:dyDescent="0.2">
      <c r="A12" s="659" t="s">
        <v>595</v>
      </c>
      <c r="B12" s="677"/>
      <c r="C12" s="678">
        <v>1750.5519999999999</v>
      </c>
      <c r="D12" s="679">
        <v>3472.319</v>
      </c>
      <c r="E12" s="679"/>
      <c r="F12" s="679">
        <v>1702.8109999999999</v>
      </c>
      <c r="G12" s="679">
        <v>3424.6729999999998</v>
      </c>
      <c r="I12" s="662"/>
      <c r="J12" s="662"/>
      <c r="K12" s="662"/>
    </row>
    <row r="13" spans="1:11" ht="11.1" customHeight="1" x14ac:dyDescent="0.2">
      <c r="A13" s="659" t="s">
        <v>877</v>
      </c>
      <c r="B13" s="677"/>
      <c r="C13" s="678">
        <v>477.73200000000003</v>
      </c>
      <c r="D13" s="679">
        <v>929.63800000000003</v>
      </c>
      <c r="E13" s="679"/>
      <c r="F13" s="679">
        <v>440.90499999999997</v>
      </c>
      <c r="G13" s="679">
        <v>910.60599999999999</v>
      </c>
      <c r="I13" s="662"/>
      <c r="J13" s="662"/>
      <c r="K13" s="662"/>
    </row>
    <row r="14" spans="1:11" ht="11.1" customHeight="1" x14ac:dyDescent="0.2">
      <c r="A14" s="659" t="s">
        <v>812</v>
      </c>
      <c r="B14" s="677"/>
      <c r="C14" s="678">
        <v>327.142</v>
      </c>
      <c r="D14" s="679">
        <v>615.05700000000002</v>
      </c>
      <c r="E14" s="679"/>
      <c r="F14" s="679">
        <v>330.62299999999999</v>
      </c>
      <c r="G14" s="679">
        <v>666.30600000000004</v>
      </c>
      <c r="I14" s="662"/>
      <c r="J14" s="662"/>
      <c r="K14" s="662"/>
    </row>
    <row r="15" spans="1:11" ht="11.1" customHeight="1" x14ac:dyDescent="0.2">
      <c r="A15" s="659" t="s">
        <v>598</v>
      </c>
      <c r="B15" s="677"/>
      <c r="C15" s="678">
        <v>273.226</v>
      </c>
      <c r="D15" s="679">
        <v>515.36</v>
      </c>
      <c r="E15" s="679"/>
      <c r="F15" s="679">
        <v>264.71499999999997</v>
      </c>
      <c r="G15" s="679">
        <v>555.41399999999999</v>
      </c>
      <c r="I15" s="662"/>
      <c r="J15" s="662"/>
      <c r="K15" s="662"/>
    </row>
    <row r="16" spans="1:11" ht="11.1" customHeight="1" x14ac:dyDescent="0.2">
      <c r="A16" s="681" t="s">
        <v>814</v>
      </c>
      <c r="B16" s="677"/>
      <c r="C16" s="678">
        <v>90.876000000000005</v>
      </c>
      <c r="D16" s="679">
        <v>187.61500000000001</v>
      </c>
      <c r="E16" s="679"/>
      <c r="F16" s="679">
        <v>88.995999999999995</v>
      </c>
      <c r="G16" s="679">
        <v>180.77500000000001</v>
      </c>
      <c r="I16" s="662"/>
      <c r="J16" s="662"/>
      <c r="K16" s="662"/>
    </row>
    <row r="17" spans="1:11" ht="11.1" customHeight="1" x14ac:dyDescent="0.2">
      <c r="A17" s="681" t="s">
        <v>878</v>
      </c>
      <c r="B17" s="677"/>
      <c r="C17" s="678">
        <v>88.798000000000002</v>
      </c>
      <c r="D17" s="679">
        <v>179.61500000000001</v>
      </c>
      <c r="E17" s="679"/>
      <c r="F17" s="679">
        <v>89.548000000000002</v>
      </c>
      <c r="G17" s="679">
        <v>184.58799999999999</v>
      </c>
      <c r="I17" s="662"/>
      <c r="J17" s="662"/>
      <c r="K17" s="662"/>
    </row>
    <row r="18" spans="1:11" ht="11.1" customHeight="1" x14ac:dyDescent="0.2">
      <c r="A18" s="681" t="s">
        <v>803</v>
      </c>
      <c r="B18" s="677"/>
      <c r="C18" s="678">
        <v>80.567999999999998</v>
      </c>
      <c r="D18" s="679">
        <v>194.04300000000001</v>
      </c>
      <c r="E18" s="679"/>
      <c r="F18" s="679">
        <v>86.935000000000002</v>
      </c>
      <c r="G18" s="679">
        <v>184.65299999999999</v>
      </c>
      <c r="I18" s="662"/>
      <c r="J18" s="662"/>
      <c r="K18" s="662"/>
    </row>
    <row r="19" spans="1:11" ht="11.1" customHeight="1" x14ac:dyDescent="0.2">
      <c r="A19" s="681" t="s">
        <v>805</v>
      </c>
      <c r="B19" s="677"/>
      <c r="C19" s="678">
        <v>71.900000000000006</v>
      </c>
      <c r="D19" s="679">
        <v>146.84899999999999</v>
      </c>
      <c r="E19" s="679"/>
      <c r="F19" s="679">
        <v>78.216999999999999</v>
      </c>
      <c r="G19" s="679">
        <v>152.12899999999999</v>
      </c>
      <c r="I19" s="662"/>
      <c r="J19" s="662"/>
      <c r="K19" s="662"/>
    </row>
    <row r="20" spans="1:11" ht="11.1" customHeight="1" x14ac:dyDescent="0.2">
      <c r="A20" s="681" t="s">
        <v>234</v>
      </c>
      <c r="B20" s="677"/>
      <c r="C20" s="678">
        <v>60.741</v>
      </c>
      <c r="D20" s="679">
        <v>124.91</v>
      </c>
      <c r="E20" s="679"/>
      <c r="F20" s="679">
        <v>62.076999999999998</v>
      </c>
      <c r="G20" s="679">
        <v>122.56399999999999</v>
      </c>
      <c r="I20" s="662"/>
      <c r="J20" s="662"/>
      <c r="K20" s="662"/>
    </row>
    <row r="21" spans="1:11" ht="11.1" customHeight="1" x14ac:dyDescent="0.2">
      <c r="A21" s="681" t="s">
        <v>879</v>
      </c>
      <c r="B21" s="677"/>
      <c r="C21" s="678">
        <v>55.83</v>
      </c>
      <c r="D21" s="679">
        <v>113.43</v>
      </c>
      <c r="E21" s="679"/>
      <c r="F21" s="679">
        <v>57.866</v>
      </c>
      <c r="G21" s="679">
        <v>118.02500000000001</v>
      </c>
      <c r="I21" s="662"/>
      <c r="J21" s="662"/>
      <c r="K21" s="662"/>
    </row>
    <row r="22" spans="1:11" ht="11.1" customHeight="1" x14ac:dyDescent="0.2">
      <c r="A22" s="681" t="s">
        <v>880</v>
      </c>
      <c r="B22" s="677"/>
      <c r="C22" s="678">
        <v>52.293999999999997</v>
      </c>
      <c r="D22" s="679">
        <v>102.601</v>
      </c>
      <c r="E22" s="679"/>
      <c r="F22" s="679">
        <v>52.83</v>
      </c>
      <c r="G22" s="679">
        <v>104.821</v>
      </c>
      <c r="I22" s="662"/>
      <c r="J22" s="662"/>
      <c r="K22" s="662"/>
    </row>
    <row r="23" spans="1:11" ht="11.1" customHeight="1" x14ac:dyDescent="0.2">
      <c r="A23" s="681" t="s">
        <v>606</v>
      </c>
      <c r="B23" s="677"/>
      <c r="C23" s="678">
        <v>48.281999999999996</v>
      </c>
      <c r="D23" s="679">
        <v>100.55800000000001</v>
      </c>
      <c r="E23" s="679"/>
      <c r="F23" s="679">
        <v>49.886000000000003</v>
      </c>
      <c r="G23" s="679">
        <v>103.03</v>
      </c>
      <c r="I23" s="662"/>
      <c r="J23" s="662"/>
      <c r="K23" s="662"/>
    </row>
    <row r="24" spans="1:11" ht="11.1" customHeight="1" x14ac:dyDescent="0.2">
      <c r="A24" s="681" t="s">
        <v>881</v>
      </c>
      <c r="B24" s="677"/>
      <c r="C24" s="678">
        <v>41.064999999999998</v>
      </c>
      <c r="D24" s="679">
        <v>85.138999999999996</v>
      </c>
      <c r="E24" s="679"/>
      <c r="F24" s="679">
        <v>45.686999999999998</v>
      </c>
      <c r="G24" s="679">
        <v>88.234999999999999</v>
      </c>
      <c r="I24" s="662"/>
      <c r="J24" s="662"/>
      <c r="K24" s="662"/>
    </row>
    <row r="25" spans="1:11" ht="11.1" customHeight="1" x14ac:dyDescent="0.2">
      <c r="A25" s="681" t="s">
        <v>602</v>
      </c>
      <c r="B25" s="677"/>
      <c r="C25" s="678">
        <v>40.313000000000002</v>
      </c>
      <c r="D25" s="679">
        <v>84.444999999999993</v>
      </c>
      <c r="E25" s="679"/>
      <c r="F25" s="679">
        <v>43.801000000000002</v>
      </c>
      <c r="G25" s="679">
        <v>92.308999999999997</v>
      </c>
      <c r="I25" s="662"/>
      <c r="J25" s="662"/>
      <c r="K25" s="662"/>
    </row>
    <row r="26" spans="1:11" ht="11.1" customHeight="1" x14ac:dyDescent="0.2">
      <c r="A26" s="681" t="s">
        <v>794</v>
      </c>
      <c r="B26" s="677"/>
      <c r="C26" s="678">
        <v>39.598999999999997</v>
      </c>
      <c r="D26" s="679">
        <v>72.257000000000005</v>
      </c>
      <c r="E26" s="679"/>
      <c r="F26" s="679">
        <v>36.603000000000002</v>
      </c>
      <c r="G26" s="679">
        <v>76.831999999999994</v>
      </c>
      <c r="I26" s="662"/>
      <c r="J26" s="662"/>
      <c r="K26" s="662"/>
    </row>
    <row r="27" spans="1:11" ht="11.1" customHeight="1" x14ac:dyDescent="0.2">
      <c r="A27" s="681" t="s">
        <v>882</v>
      </c>
      <c r="B27" s="677"/>
      <c r="C27" s="678">
        <v>37.935000000000002</v>
      </c>
      <c r="D27" s="679">
        <v>78.183999999999997</v>
      </c>
      <c r="E27" s="679"/>
      <c r="F27" s="679">
        <v>41.686999999999998</v>
      </c>
      <c r="G27" s="679">
        <v>84.158000000000001</v>
      </c>
      <c r="I27" s="662"/>
      <c r="J27" s="662"/>
      <c r="K27" s="662"/>
    </row>
    <row r="28" spans="1:11" ht="11.1" customHeight="1" x14ac:dyDescent="0.2">
      <c r="A28" s="681" t="s">
        <v>826</v>
      </c>
      <c r="B28" s="677"/>
      <c r="C28" s="678">
        <v>26.931000000000001</v>
      </c>
      <c r="D28" s="679">
        <v>46.604999999999997</v>
      </c>
      <c r="E28" s="679"/>
      <c r="F28" s="679">
        <v>14.962999999999999</v>
      </c>
      <c r="G28" s="679">
        <v>43.151000000000003</v>
      </c>
      <c r="I28" s="662"/>
      <c r="J28" s="662"/>
      <c r="K28" s="662"/>
    </row>
    <row r="29" spans="1:11" ht="11.1" customHeight="1" x14ac:dyDescent="0.2">
      <c r="A29" s="681" t="s">
        <v>883</v>
      </c>
      <c r="B29" s="677"/>
      <c r="C29" s="678">
        <v>26.085999999999999</v>
      </c>
      <c r="D29" s="679">
        <v>62.679000000000002</v>
      </c>
      <c r="E29" s="679"/>
      <c r="F29" s="679">
        <v>32.841999999999999</v>
      </c>
      <c r="G29" s="679">
        <v>64.748000000000005</v>
      </c>
      <c r="I29" s="662"/>
      <c r="J29" s="662"/>
      <c r="K29" s="662"/>
    </row>
    <row r="30" spans="1:11" ht="11.1" customHeight="1" x14ac:dyDescent="0.2">
      <c r="A30" s="681" t="s">
        <v>884</v>
      </c>
      <c r="B30" s="677"/>
      <c r="C30" s="678">
        <v>24.934000000000001</v>
      </c>
      <c r="D30" s="679">
        <v>56.887</v>
      </c>
      <c r="E30" s="679"/>
      <c r="F30" s="679">
        <v>31.234999999999999</v>
      </c>
      <c r="G30" s="679">
        <v>59.856000000000002</v>
      </c>
      <c r="I30" s="662"/>
      <c r="J30" s="662"/>
      <c r="K30" s="662"/>
    </row>
    <row r="31" spans="1:11" ht="11.1" customHeight="1" x14ac:dyDescent="0.2">
      <c r="A31" s="681" t="s">
        <v>810</v>
      </c>
      <c r="B31" s="677"/>
      <c r="C31" s="678">
        <v>22.11</v>
      </c>
      <c r="D31" s="679">
        <v>44.061999999999998</v>
      </c>
      <c r="E31" s="679"/>
      <c r="F31" s="679">
        <v>25.390999999999998</v>
      </c>
      <c r="G31" s="679">
        <v>49.829000000000001</v>
      </c>
      <c r="I31" s="662"/>
      <c r="J31" s="662"/>
      <c r="K31" s="662"/>
    </row>
    <row r="32" spans="1:11" ht="11.1" customHeight="1" x14ac:dyDescent="0.2">
      <c r="A32" s="681" t="s">
        <v>885</v>
      </c>
      <c r="B32" s="677"/>
      <c r="C32" s="678">
        <v>18.087</v>
      </c>
      <c r="D32" s="679">
        <v>34.619999999999997</v>
      </c>
      <c r="E32" s="679"/>
      <c r="F32" s="679">
        <v>18.472000000000001</v>
      </c>
      <c r="G32" s="679">
        <v>37.942</v>
      </c>
      <c r="I32" s="662"/>
      <c r="J32" s="662"/>
      <c r="K32" s="662"/>
    </row>
    <row r="33" spans="1:11" ht="11.1" customHeight="1" x14ac:dyDescent="0.2">
      <c r="A33" s="681" t="s">
        <v>683</v>
      </c>
      <c r="B33" s="677"/>
      <c r="C33" s="678">
        <v>16.687000000000001</v>
      </c>
      <c r="D33" s="679">
        <v>36.561999999999998</v>
      </c>
      <c r="E33" s="679"/>
      <c r="F33" s="679">
        <v>16.170000000000002</v>
      </c>
      <c r="G33" s="679">
        <v>32.335000000000001</v>
      </c>
      <c r="I33" s="662"/>
      <c r="J33" s="662"/>
      <c r="K33" s="662"/>
    </row>
    <row r="34" spans="1:11" x14ac:dyDescent="0.2">
      <c r="A34" s="681" t="s">
        <v>886</v>
      </c>
      <c r="B34" s="677"/>
      <c r="C34" s="678">
        <v>16.675999999999998</v>
      </c>
      <c r="D34" s="679">
        <v>32.74</v>
      </c>
      <c r="E34" s="679"/>
      <c r="F34" s="679">
        <v>17.678000000000001</v>
      </c>
      <c r="G34" s="679">
        <v>33.546999999999997</v>
      </c>
      <c r="I34" s="662"/>
      <c r="J34" s="662"/>
      <c r="K34" s="662"/>
    </row>
    <row r="35" spans="1:11" ht="11.1" customHeight="1" x14ac:dyDescent="0.2">
      <c r="A35" s="681" t="s">
        <v>887</v>
      </c>
      <c r="B35" s="677"/>
      <c r="C35" s="678">
        <v>16.516999999999999</v>
      </c>
      <c r="D35" s="679">
        <v>30.526</v>
      </c>
      <c r="E35" s="679"/>
      <c r="F35" s="679">
        <v>15.516999999999999</v>
      </c>
      <c r="G35" s="679">
        <v>29.835999999999999</v>
      </c>
      <c r="I35" s="662"/>
      <c r="J35" s="662"/>
      <c r="K35" s="662"/>
    </row>
    <row r="36" spans="1:11" ht="11.1" customHeight="1" x14ac:dyDescent="0.2">
      <c r="A36" s="681" t="s">
        <v>888</v>
      </c>
      <c r="B36" s="677"/>
      <c r="C36" s="678">
        <v>16.236000000000001</v>
      </c>
      <c r="D36" s="679">
        <v>34.115000000000002</v>
      </c>
      <c r="E36" s="679"/>
      <c r="F36" s="679">
        <v>17.902999999999999</v>
      </c>
      <c r="G36" s="679">
        <v>33.878</v>
      </c>
      <c r="I36" s="662"/>
      <c r="J36" s="662"/>
      <c r="K36" s="662"/>
    </row>
    <row r="37" spans="1:11" ht="11.1" customHeight="1" x14ac:dyDescent="0.2">
      <c r="A37" s="681" t="s">
        <v>889</v>
      </c>
      <c r="B37" s="677"/>
      <c r="C37" s="678">
        <v>15.516</v>
      </c>
      <c r="D37" s="679">
        <v>31.998999999999999</v>
      </c>
      <c r="E37" s="679"/>
      <c r="F37" s="679">
        <v>15.743</v>
      </c>
      <c r="G37" s="679">
        <v>32.706000000000003</v>
      </c>
      <c r="I37" s="662"/>
      <c r="J37" s="662"/>
      <c r="K37" s="662"/>
    </row>
    <row r="38" spans="1:11" x14ac:dyDescent="0.2">
      <c r="A38" s="681" t="s">
        <v>890</v>
      </c>
      <c r="B38" s="677"/>
      <c r="C38" s="678">
        <v>15.032</v>
      </c>
      <c r="D38" s="679">
        <v>31.294</v>
      </c>
      <c r="E38" s="679"/>
      <c r="F38" s="679">
        <v>15.111000000000001</v>
      </c>
      <c r="G38" s="679">
        <v>30.148</v>
      </c>
      <c r="I38" s="662"/>
      <c r="J38" s="662"/>
      <c r="K38" s="662"/>
    </row>
    <row r="39" spans="1:11" ht="11.1" customHeight="1" x14ac:dyDescent="0.2">
      <c r="A39" s="681" t="s">
        <v>891</v>
      </c>
      <c r="B39" s="677"/>
      <c r="C39" s="678">
        <v>14.919</v>
      </c>
      <c r="D39" s="679">
        <v>30.381</v>
      </c>
      <c r="E39" s="679"/>
      <c r="F39" s="679">
        <v>13.824</v>
      </c>
      <c r="G39" s="679">
        <v>28.986999999999998</v>
      </c>
      <c r="I39" s="662"/>
      <c r="J39" s="662"/>
      <c r="K39" s="662"/>
    </row>
    <row r="40" spans="1:11" x14ac:dyDescent="0.2">
      <c r="A40" s="681" t="s">
        <v>892</v>
      </c>
      <c r="B40" s="677"/>
      <c r="C40" s="678">
        <v>11.211</v>
      </c>
      <c r="D40" s="679">
        <v>22.751999999999999</v>
      </c>
      <c r="E40" s="679"/>
      <c r="F40" s="679">
        <v>11.276999999999999</v>
      </c>
      <c r="G40" s="679">
        <v>22.486999999999998</v>
      </c>
      <c r="I40" s="662"/>
      <c r="J40" s="662"/>
      <c r="K40" s="662"/>
    </row>
    <row r="41" spans="1:11" ht="11.1" customHeight="1" x14ac:dyDescent="0.2">
      <c r="A41" s="681" t="s">
        <v>893</v>
      </c>
      <c r="B41" s="677"/>
      <c r="C41" s="678">
        <v>7.8120000000000003</v>
      </c>
      <c r="D41" s="679">
        <v>15.93</v>
      </c>
      <c r="E41" s="679"/>
      <c r="F41" s="679">
        <v>7.42</v>
      </c>
      <c r="G41" s="679">
        <v>15.247</v>
      </c>
      <c r="I41" s="662"/>
      <c r="J41" s="662"/>
      <c r="K41" s="662"/>
    </row>
    <row r="42" spans="1:11" ht="11.1" customHeight="1" x14ac:dyDescent="0.2">
      <c r="A42" s="682" t="s">
        <v>894</v>
      </c>
      <c r="B42" s="677"/>
      <c r="C42" s="678">
        <v>7.7850000000000001</v>
      </c>
      <c r="D42" s="679">
        <v>16.048999999999999</v>
      </c>
      <c r="E42" s="679"/>
      <c r="F42" s="679">
        <v>7.16</v>
      </c>
      <c r="G42" s="679">
        <v>14.928000000000001</v>
      </c>
      <c r="I42" s="662"/>
      <c r="J42" s="662"/>
      <c r="K42" s="662"/>
    </row>
    <row r="43" spans="1:11" ht="11.1" customHeight="1" x14ac:dyDescent="0.2">
      <c r="A43" s="681" t="s">
        <v>895</v>
      </c>
      <c r="B43" s="677"/>
      <c r="C43" s="678">
        <v>7.0659999999999998</v>
      </c>
      <c r="D43" s="679">
        <v>15.972</v>
      </c>
      <c r="E43" s="679"/>
      <c r="F43" s="679">
        <v>7.52</v>
      </c>
      <c r="G43" s="679">
        <v>16.053999999999998</v>
      </c>
      <c r="I43" s="662"/>
      <c r="J43" s="662"/>
      <c r="K43" s="662"/>
    </row>
    <row r="44" spans="1:11" ht="11.1" customHeight="1" x14ac:dyDescent="0.2">
      <c r="A44" s="682" t="s">
        <v>896</v>
      </c>
      <c r="B44" s="677"/>
      <c r="C44" s="678">
        <v>6.6210000000000004</v>
      </c>
      <c r="D44" s="679">
        <v>13.441000000000001</v>
      </c>
      <c r="E44" s="679"/>
      <c r="F44" s="679">
        <v>6.5140000000000002</v>
      </c>
      <c r="G44" s="679">
        <v>13.542999999999999</v>
      </c>
      <c r="I44" s="662"/>
      <c r="J44" s="662"/>
      <c r="K44" s="662"/>
    </row>
    <row r="45" spans="1:11" ht="11.1" customHeight="1" x14ac:dyDescent="0.2">
      <c r="A45" s="681" t="s">
        <v>897</v>
      </c>
      <c r="B45" s="677"/>
      <c r="C45" s="678">
        <v>6.5780000000000003</v>
      </c>
      <c r="D45" s="679">
        <v>16.38</v>
      </c>
      <c r="E45" s="679"/>
      <c r="F45" s="679">
        <v>8.8130000000000006</v>
      </c>
      <c r="G45" s="679">
        <v>16.637</v>
      </c>
      <c r="I45" s="662"/>
      <c r="J45" s="662"/>
      <c r="K45" s="662"/>
    </row>
    <row r="46" spans="1:11" ht="11.1" customHeight="1" x14ac:dyDescent="0.2">
      <c r="A46" s="659" t="s">
        <v>898</v>
      </c>
      <c r="B46" s="677"/>
      <c r="C46" s="678">
        <v>5.8949999999999996</v>
      </c>
      <c r="D46" s="679">
        <v>12.878</v>
      </c>
      <c r="E46" s="679"/>
      <c r="F46" s="679">
        <v>6.9720000000000004</v>
      </c>
      <c r="G46" s="679">
        <v>13.433</v>
      </c>
      <c r="I46" s="662"/>
      <c r="J46" s="662"/>
      <c r="K46" s="662"/>
    </row>
    <row r="47" spans="1:11" ht="11.1" customHeight="1" x14ac:dyDescent="0.2">
      <c r="A47" s="659" t="s">
        <v>899</v>
      </c>
      <c r="B47" s="677"/>
      <c r="C47" s="678">
        <v>37.175000000000182</v>
      </c>
      <c r="D47" s="683">
        <v>75.795999999998457</v>
      </c>
      <c r="E47" s="683" t="s">
        <v>695</v>
      </c>
      <c r="F47" s="683">
        <v>43.029000000001361</v>
      </c>
      <c r="G47" s="683">
        <v>85.895000000002256</v>
      </c>
      <c r="I47" s="662"/>
      <c r="J47" s="662"/>
      <c r="K47" s="662"/>
    </row>
    <row r="48" spans="1:11" ht="6.75" customHeight="1" x14ac:dyDescent="0.2">
      <c r="A48" s="659"/>
      <c r="B48" s="677"/>
      <c r="C48" s="678"/>
      <c r="D48" s="679"/>
      <c r="E48" s="684"/>
      <c r="F48" s="679"/>
      <c r="G48" s="679"/>
      <c r="I48" s="662"/>
      <c r="J48" s="662"/>
      <c r="K48" s="662"/>
    </row>
    <row r="49" spans="1:7" ht="10.5" customHeight="1" x14ac:dyDescent="0.2">
      <c r="A49" s="659" t="s">
        <v>900</v>
      </c>
      <c r="B49" s="677"/>
      <c r="C49" s="685">
        <v>0</v>
      </c>
      <c r="D49" s="679">
        <v>5.49</v>
      </c>
      <c r="E49" s="684"/>
      <c r="F49" s="680">
        <v>0</v>
      </c>
      <c r="G49" s="680">
        <v>0</v>
      </c>
    </row>
    <row r="50" spans="1:7" ht="11.1" customHeight="1" x14ac:dyDescent="0.2">
      <c r="A50" s="686" t="s">
        <v>901</v>
      </c>
      <c r="B50" s="677"/>
      <c r="C50" s="687">
        <v>6114.5079999999998</v>
      </c>
      <c r="D50" s="688">
        <v>12244.967000000001</v>
      </c>
      <c r="E50" s="689"/>
      <c r="F50" s="689">
        <v>6008.9639999999999</v>
      </c>
      <c r="G50" s="689">
        <v>12193.201999999999</v>
      </c>
    </row>
    <row r="52" spans="1:7" ht="36" customHeight="1" x14ac:dyDescent="0.2">
      <c r="A52" s="778" t="s">
        <v>903</v>
      </c>
      <c r="B52" s="779"/>
      <c r="C52" s="779"/>
      <c r="D52" s="779"/>
      <c r="E52" s="779"/>
      <c r="F52" s="779"/>
      <c r="G52" s="779"/>
    </row>
    <row r="53" spans="1:7" x14ac:dyDescent="0.2">
      <c r="A53" s="691" t="s">
        <v>693</v>
      </c>
      <c r="B53" s="691"/>
      <c r="C53" s="692"/>
      <c r="D53" s="692"/>
      <c r="E53" s="692"/>
      <c r="F53" s="692"/>
      <c r="G53" s="692"/>
    </row>
    <row r="55" spans="1:7" x14ac:dyDescent="0.2">
      <c r="C55" s="690"/>
      <c r="D55" s="690"/>
      <c r="E55" s="690"/>
      <c r="F55" s="690"/>
      <c r="G55" s="690"/>
    </row>
  </sheetData>
  <mergeCells count="6">
    <mergeCell ref="A52:G52"/>
    <mergeCell ref="A3:G3"/>
    <mergeCell ref="C5:D5"/>
    <mergeCell ref="F5:G5"/>
    <mergeCell ref="A7:A8"/>
    <mergeCell ref="E7:E8"/>
  </mergeCells>
  <pageMargins left="0.75" right="0.75" top="1" bottom="1" header="0.5" footer="0.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K36"/>
  <sheetViews>
    <sheetView showGridLines="0" zoomScaleNormal="100" workbookViewId="0"/>
  </sheetViews>
  <sheetFormatPr defaultRowHeight="12.75" x14ac:dyDescent="0.2"/>
  <cols>
    <col min="1" max="1" width="10.85546875" bestFit="1" customWidth="1"/>
    <col min="2" max="2" width="12.42578125" bestFit="1" customWidth="1"/>
    <col min="6" max="6" width="4.140625" customWidth="1"/>
    <col min="7" max="7" width="9.140625" customWidth="1"/>
  </cols>
  <sheetData>
    <row r="1" spans="1:11" x14ac:dyDescent="0.2">
      <c r="A1" s="104" t="s">
        <v>757</v>
      </c>
    </row>
    <row r="2" spans="1:11" x14ac:dyDescent="0.2">
      <c r="A2" s="104"/>
    </row>
    <row r="3" spans="1:11" ht="15.75" x14ac:dyDescent="0.2">
      <c r="C3" s="695" t="s">
        <v>586</v>
      </c>
      <c r="D3" s="695"/>
      <c r="E3" s="695"/>
      <c r="F3" s="695"/>
      <c r="G3" s="695"/>
      <c r="H3" s="695"/>
    </row>
    <row r="4" spans="1:11" ht="3.75" customHeight="1" x14ac:dyDescent="0.2"/>
    <row r="5" spans="1:11" s="483" customFormat="1" ht="14.25" x14ac:dyDescent="0.2">
      <c r="A5" s="713" t="s">
        <v>718</v>
      </c>
      <c r="B5" s="713"/>
      <c r="C5" s="713"/>
      <c r="D5" s="713"/>
      <c r="E5" s="713"/>
      <c r="H5" s="713" t="s">
        <v>719</v>
      </c>
      <c r="I5" s="713"/>
      <c r="J5" s="713"/>
      <c r="K5" s="713"/>
    </row>
    <row r="23" spans="1:11" x14ac:dyDescent="0.2">
      <c r="A23" s="304" t="s">
        <v>570</v>
      </c>
      <c r="B23" s="4"/>
      <c r="C23" s="4"/>
      <c r="H23" s="304" t="s">
        <v>570</v>
      </c>
      <c r="I23" s="4"/>
    </row>
    <row r="24" spans="1:11" ht="22.5" x14ac:dyDescent="0.2">
      <c r="A24" s="307" t="s">
        <v>571</v>
      </c>
      <c r="B24" s="308" t="s">
        <v>587</v>
      </c>
      <c r="C24" s="306" t="s">
        <v>573</v>
      </c>
      <c r="K24" s="14" t="s">
        <v>574</v>
      </c>
    </row>
    <row r="25" spans="1:11" x14ac:dyDescent="0.2">
      <c r="C25" s="4">
        <v>6.1</v>
      </c>
      <c r="H25" s="4" t="s">
        <v>127</v>
      </c>
      <c r="K25" s="326">
        <v>19.406999999995719</v>
      </c>
    </row>
    <row r="26" spans="1:11" x14ac:dyDescent="0.2">
      <c r="A26" s="311">
        <v>2008</v>
      </c>
      <c r="B26" s="312">
        <v>13.072380402557183</v>
      </c>
      <c r="H26" s="4" t="s">
        <v>758</v>
      </c>
      <c r="K26" s="326">
        <v>97.379000000000019</v>
      </c>
    </row>
    <row r="27" spans="1:11" x14ac:dyDescent="0.2">
      <c r="A27" s="311">
        <v>2009</v>
      </c>
      <c r="B27" s="312">
        <v>13.298343060494242</v>
      </c>
      <c r="H27" s="4" t="s">
        <v>588</v>
      </c>
      <c r="K27" s="326">
        <v>35.557000000000016</v>
      </c>
    </row>
    <row r="28" spans="1:11" x14ac:dyDescent="0.2">
      <c r="A28" s="311">
        <v>2010</v>
      </c>
      <c r="B28" s="312">
        <v>7.3136780557661316</v>
      </c>
      <c r="H28" s="4" t="s">
        <v>33</v>
      </c>
      <c r="K28" s="326">
        <v>66.635999999999967</v>
      </c>
    </row>
    <row r="29" spans="1:11" x14ac:dyDescent="0.2">
      <c r="A29" s="311">
        <v>2011</v>
      </c>
      <c r="B29" s="312">
        <v>7.4817775586696413</v>
      </c>
      <c r="H29" s="4" t="s">
        <v>759</v>
      </c>
      <c r="K29" s="326">
        <v>105.54399999999987</v>
      </c>
    </row>
    <row r="30" spans="1:11" x14ac:dyDescent="0.2">
      <c r="A30" s="311">
        <v>2012</v>
      </c>
      <c r="B30" s="312">
        <v>3.3447621948212261</v>
      </c>
      <c r="H30" s="4" t="s">
        <v>760</v>
      </c>
      <c r="K30" s="326">
        <v>21.302999999999884</v>
      </c>
    </row>
    <row r="31" spans="1:11" x14ac:dyDescent="0.2">
      <c r="A31" s="311">
        <v>2013</v>
      </c>
      <c r="B31" s="312">
        <v>10.140209829076692</v>
      </c>
      <c r="H31" s="4" t="s">
        <v>589</v>
      </c>
      <c r="K31" s="326">
        <v>345.82599999999547</v>
      </c>
    </row>
    <row r="32" spans="1:11" x14ac:dyDescent="0.2">
      <c r="A32" s="311">
        <v>2014</v>
      </c>
      <c r="B32" s="312">
        <v>-0.96460831596293772</v>
      </c>
      <c r="I32" s="4"/>
      <c r="J32" s="4"/>
    </row>
    <row r="33" spans="1:2" x14ac:dyDescent="0.2">
      <c r="A33" s="311">
        <v>2015</v>
      </c>
      <c r="B33" s="312">
        <v>3.7516358716227769</v>
      </c>
    </row>
    <row r="34" spans="1:2" x14ac:dyDescent="0.2">
      <c r="A34" s="311">
        <v>2016</v>
      </c>
      <c r="B34" s="312">
        <v>4.211193608861886</v>
      </c>
    </row>
    <row r="35" spans="1:2" x14ac:dyDescent="0.2">
      <c r="A35" s="311">
        <v>2017</v>
      </c>
      <c r="B35" s="312">
        <v>0.30984231205301316</v>
      </c>
    </row>
    <row r="36" spans="1:2" x14ac:dyDescent="0.2">
      <c r="A36" s="311">
        <v>2018</v>
      </c>
      <c r="B36" s="312">
        <v>2.3575906241482691</v>
      </c>
    </row>
  </sheetData>
  <mergeCells count="3">
    <mergeCell ref="C3:H3"/>
    <mergeCell ref="H5:K5"/>
    <mergeCell ref="A5:E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J44"/>
  <sheetViews>
    <sheetView showGridLines="0" zoomScaleNormal="100" workbookViewId="0"/>
  </sheetViews>
  <sheetFormatPr defaultRowHeight="12.75" x14ac:dyDescent="0.2"/>
  <cols>
    <col min="1" max="1" width="11" customWidth="1"/>
    <col min="2" max="2" width="13.7109375" customWidth="1"/>
    <col min="4" max="4" width="16.28515625" customWidth="1"/>
  </cols>
  <sheetData>
    <row r="1" spans="1:8" x14ac:dyDescent="0.2">
      <c r="A1" s="482" t="s">
        <v>593</v>
      </c>
    </row>
    <row r="2" spans="1:8" x14ac:dyDescent="0.2">
      <c r="A2" s="482"/>
    </row>
    <row r="3" spans="1:8" s="485" customFormat="1" ht="15.75" x14ac:dyDescent="0.2">
      <c r="B3" s="695" t="s">
        <v>590</v>
      </c>
      <c r="C3" s="695"/>
      <c r="D3" s="695"/>
      <c r="E3" s="695"/>
      <c r="F3" s="695"/>
      <c r="G3" s="695"/>
      <c r="H3" s="695"/>
    </row>
    <row r="4" spans="1:8" s="483" customFormat="1" ht="14.25" x14ac:dyDescent="0.2">
      <c r="B4" s="712" t="s">
        <v>52</v>
      </c>
      <c r="C4" s="712"/>
      <c r="D4" s="712"/>
      <c r="E4" s="712"/>
      <c r="F4" s="712"/>
      <c r="G4" s="712"/>
      <c r="H4" s="712"/>
    </row>
    <row r="29" spans="1:10" x14ac:dyDescent="0.2">
      <c r="A29" s="714"/>
      <c r="B29" s="714"/>
      <c r="C29" s="714"/>
      <c r="D29" s="714"/>
      <c r="E29" s="714"/>
      <c r="F29" s="714"/>
      <c r="G29" s="714"/>
      <c r="H29" s="714"/>
      <c r="I29" s="714"/>
      <c r="J29" s="714"/>
    </row>
    <row r="31" spans="1:10" x14ac:dyDescent="0.2">
      <c r="A31" s="304" t="s">
        <v>570</v>
      </c>
    </row>
    <row r="32" spans="1:10" ht="36" customHeight="1" x14ac:dyDescent="0.2">
      <c r="A32" s="307" t="s">
        <v>571</v>
      </c>
      <c r="B32" s="178" t="s">
        <v>592</v>
      </c>
      <c r="C32" s="306" t="s">
        <v>591</v>
      </c>
      <c r="D32" s="178"/>
    </row>
    <row r="33" spans="1:4" x14ac:dyDescent="0.2">
      <c r="C33" s="313">
        <v>6.3</v>
      </c>
    </row>
    <row r="34" spans="1:4" x14ac:dyDescent="0.2">
      <c r="A34" s="311">
        <v>2008</v>
      </c>
      <c r="B34" s="313">
        <v>14.6284907660507</v>
      </c>
    </row>
    <row r="35" spans="1:4" x14ac:dyDescent="0.2">
      <c r="A35" s="311">
        <v>2009</v>
      </c>
      <c r="B35" s="313">
        <v>9.8584523057502587</v>
      </c>
    </row>
    <row r="36" spans="1:4" x14ac:dyDescent="0.2">
      <c r="A36" s="311">
        <v>2010</v>
      </c>
      <c r="B36" s="313">
        <v>4.8638196409878685</v>
      </c>
    </row>
    <row r="37" spans="1:4" x14ac:dyDescent="0.2">
      <c r="A37" s="311">
        <v>2011</v>
      </c>
      <c r="B37" s="313">
        <v>9.4009987974870093</v>
      </c>
    </row>
    <row r="38" spans="1:4" x14ac:dyDescent="0.2">
      <c r="A38" s="311">
        <v>2012</v>
      </c>
      <c r="B38" s="313">
        <v>5.7437602995242187</v>
      </c>
    </row>
    <row r="39" spans="1:4" x14ac:dyDescent="0.2">
      <c r="A39" s="311">
        <v>2013</v>
      </c>
      <c r="B39" s="313">
        <v>7.9996572371597159</v>
      </c>
    </row>
    <row r="40" spans="1:4" x14ac:dyDescent="0.2">
      <c r="A40" s="311">
        <v>2014</v>
      </c>
      <c r="B40" s="313">
        <v>2.0638557982714612</v>
      </c>
    </row>
    <row r="41" spans="1:4" x14ac:dyDescent="0.2">
      <c r="A41" s="311">
        <v>2015</v>
      </c>
      <c r="B41" s="313">
        <v>3.7477484660575633</v>
      </c>
    </row>
    <row r="42" spans="1:4" x14ac:dyDescent="0.2">
      <c r="A42" s="311">
        <v>2016</v>
      </c>
      <c r="B42" s="313">
        <v>1.6112230707399602</v>
      </c>
    </row>
    <row r="43" spans="1:4" x14ac:dyDescent="0.2">
      <c r="A43" s="311">
        <v>2017</v>
      </c>
      <c r="B43" s="313">
        <v>3.3</v>
      </c>
    </row>
    <row r="44" spans="1:4" x14ac:dyDescent="0.2">
      <c r="A44" s="311">
        <v>2018</v>
      </c>
      <c r="B44" s="313">
        <v>1.8</v>
      </c>
      <c r="D44" s="4"/>
    </row>
  </sheetData>
  <mergeCells count="3">
    <mergeCell ref="A29:J29"/>
    <mergeCell ref="B3:H3"/>
    <mergeCell ref="B4:H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G43"/>
  <sheetViews>
    <sheetView showGridLines="0" zoomScaleNormal="100" workbookViewId="0"/>
  </sheetViews>
  <sheetFormatPr defaultRowHeight="12.75" x14ac:dyDescent="0.2"/>
  <cols>
    <col min="1" max="1" width="40.7109375" customWidth="1"/>
  </cols>
  <sheetData>
    <row r="1" spans="1:7" x14ac:dyDescent="0.2">
      <c r="A1" s="482" t="s">
        <v>600</v>
      </c>
    </row>
    <row r="2" spans="1:7" x14ac:dyDescent="0.2">
      <c r="A2" s="482"/>
    </row>
    <row r="3" spans="1:7" s="485" customFormat="1" ht="18.75" x14ac:dyDescent="0.2">
      <c r="A3" s="695" t="s">
        <v>721</v>
      </c>
      <c r="B3" s="695"/>
      <c r="C3" s="695"/>
      <c r="D3" s="695"/>
      <c r="E3" s="695"/>
      <c r="F3" s="695"/>
      <c r="G3" s="695"/>
    </row>
    <row r="4" spans="1:7" s="483" customFormat="1" ht="14.25" x14ac:dyDescent="0.2">
      <c r="A4" s="712" t="s">
        <v>843</v>
      </c>
      <c r="B4" s="712"/>
      <c r="C4" s="712"/>
      <c r="D4" s="712"/>
      <c r="E4" s="712"/>
      <c r="F4" s="712"/>
      <c r="G4" s="712"/>
    </row>
    <row r="30" spans="1:1" x14ac:dyDescent="0.2">
      <c r="A30" s="4" t="s">
        <v>581</v>
      </c>
    </row>
    <row r="33" spans="1:3" x14ac:dyDescent="0.2">
      <c r="A33" s="304" t="s">
        <v>570</v>
      </c>
      <c r="B33" s="321">
        <v>43435</v>
      </c>
      <c r="C33" s="14" t="s">
        <v>585</v>
      </c>
    </row>
    <row r="34" spans="1:3" x14ac:dyDescent="0.2">
      <c r="A34" s="23" t="s">
        <v>235</v>
      </c>
      <c r="B34" s="326">
        <v>4426.5439999999999</v>
      </c>
      <c r="C34" s="327">
        <v>29.467555555259693</v>
      </c>
    </row>
    <row r="35" spans="1:3" x14ac:dyDescent="0.2">
      <c r="A35" s="23" t="s">
        <v>595</v>
      </c>
      <c r="B35" s="326">
        <v>2486.212</v>
      </c>
      <c r="C35" s="327">
        <v>16.550742573021598</v>
      </c>
    </row>
    <row r="36" spans="1:3" x14ac:dyDescent="0.2">
      <c r="A36" s="23" t="s">
        <v>597</v>
      </c>
      <c r="B36" s="326">
        <v>964.35299999999995</v>
      </c>
      <c r="C36" s="327">
        <v>6.4197092816385304</v>
      </c>
    </row>
    <row r="37" spans="1:3" x14ac:dyDescent="0.2">
      <c r="A37" s="23" t="s">
        <v>594</v>
      </c>
      <c r="B37" s="326">
        <v>116.074</v>
      </c>
      <c r="C37" s="327">
        <v>0.77270598541914726</v>
      </c>
    </row>
    <row r="38" spans="1:3" x14ac:dyDescent="0.2">
      <c r="A38" s="23" t="s">
        <v>599</v>
      </c>
      <c r="B38" s="326">
        <v>1467.2860000000001</v>
      </c>
      <c r="C38" s="327">
        <v>9.767740187481424</v>
      </c>
    </row>
    <row r="39" spans="1:3" x14ac:dyDescent="0.2">
      <c r="A39" s="23" t="s">
        <v>762</v>
      </c>
      <c r="B39" s="326">
        <v>269.899</v>
      </c>
      <c r="C39" s="327">
        <v>1.7967208225670039</v>
      </c>
    </row>
    <row r="40" spans="1:3" x14ac:dyDescent="0.2">
      <c r="A40" s="23" t="s">
        <v>596</v>
      </c>
      <c r="B40" s="326">
        <v>3367.1589999999997</v>
      </c>
      <c r="C40" s="327">
        <v>22.415217130088998</v>
      </c>
    </row>
    <row r="41" spans="1:3" x14ac:dyDescent="0.2">
      <c r="A41" s="23" t="s">
        <v>598</v>
      </c>
      <c r="B41" s="326">
        <v>1352.8129999999999</v>
      </c>
      <c r="C41" s="327">
        <v>9.0056920779229852</v>
      </c>
    </row>
    <row r="42" spans="1:3" x14ac:dyDescent="0.2">
      <c r="A42" s="23" t="s">
        <v>606</v>
      </c>
      <c r="B42" s="326">
        <v>571.41499999999996</v>
      </c>
      <c r="C42" s="327">
        <v>3.8039163866006338</v>
      </c>
    </row>
    <row r="43" spans="1:3" x14ac:dyDescent="0.2">
      <c r="A43" s="23" t="s">
        <v>31</v>
      </c>
      <c r="B43" s="326">
        <v>15021.754999999997</v>
      </c>
      <c r="C43" s="327">
        <v>100</v>
      </c>
    </row>
  </sheetData>
  <mergeCells count="2">
    <mergeCell ref="A3:G3"/>
    <mergeCell ref="A4:G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L30"/>
  <sheetViews>
    <sheetView showGridLines="0" zoomScaleNormal="100" workbookViewId="0"/>
  </sheetViews>
  <sheetFormatPr defaultRowHeight="12.75" x14ac:dyDescent="0.2"/>
  <cols>
    <col min="1" max="1" width="26" customWidth="1"/>
    <col min="2" max="4" width="9.7109375" customWidth="1"/>
    <col min="5" max="5" width="2.7109375" customWidth="1"/>
    <col min="6" max="8" width="9.7109375" customWidth="1"/>
  </cols>
  <sheetData>
    <row r="1" spans="1:12" x14ac:dyDescent="0.2">
      <c r="A1" s="102" t="s">
        <v>517</v>
      </c>
      <c r="B1" s="102"/>
    </row>
    <row r="2" spans="1:12" x14ac:dyDescent="0.2">
      <c r="A2" s="102"/>
      <c r="B2" s="102"/>
    </row>
    <row r="3" spans="1:12" s="4" customFormat="1" ht="15.75" x14ac:dyDescent="0.25">
      <c r="A3" s="696" t="s">
        <v>174</v>
      </c>
      <c r="B3" s="696"/>
      <c r="C3" s="696"/>
      <c r="D3" s="696"/>
      <c r="E3" s="696"/>
      <c r="F3" s="696"/>
      <c r="G3" s="696"/>
      <c r="H3" s="696"/>
    </row>
    <row r="4" spans="1:12" s="4" customFormat="1" ht="14.25" x14ac:dyDescent="0.2">
      <c r="A4" s="697" t="s">
        <v>7</v>
      </c>
      <c r="B4" s="697"/>
      <c r="C4" s="697"/>
      <c r="D4" s="697"/>
      <c r="E4" s="697"/>
      <c r="F4" s="697"/>
      <c r="G4" s="697"/>
      <c r="H4" s="697"/>
    </row>
    <row r="5" spans="1:12" s="4" customFormat="1" ht="11.25" x14ac:dyDescent="0.2">
      <c r="A5" s="11"/>
      <c r="B5" s="165"/>
    </row>
    <row r="6" spans="1:12" s="4" customFormat="1" ht="12.75" customHeight="1" x14ac:dyDescent="0.2">
      <c r="A6" s="3"/>
      <c r="B6" s="708" t="s">
        <v>737</v>
      </c>
      <c r="C6" s="708"/>
      <c r="D6" s="708"/>
      <c r="E6" s="98"/>
      <c r="F6" s="708" t="s">
        <v>506</v>
      </c>
      <c r="G6" s="708"/>
      <c r="H6" s="708"/>
    </row>
    <row r="7" spans="1:12" s="4" customFormat="1" ht="31.5" customHeight="1" x14ac:dyDescent="0.2">
      <c r="A7" s="698"/>
      <c r="B7" s="707" t="s">
        <v>504</v>
      </c>
      <c r="C7" s="703" t="s">
        <v>500</v>
      </c>
      <c r="D7" s="700" t="s">
        <v>507</v>
      </c>
      <c r="E7" s="699"/>
      <c r="F7" s="707" t="s">
        <v>504</v>
      </c>
      <c r="G7" s="705" t="s">
        <v>500</v>
      </c>
      <c r="H7" s="700" t="s">
        <v>508</v>
      </c>
    </row>
    <row r="8" spans="1:12" s="4" customFormat="1" ht="3" customHeight="1" x14ac:dyDescent="0.2">
      <c r="A8" s="698"/>
      <c r="B8" s="706"/>
      <c r="C8" s="704"/>
      <c r="D8" s="701"/>
      <c r="E8" s="699"/>
      <c r="F8" s="706"/>
      <c r="G8" s="706"/>
      <c r="H8" s="702"/>
    </row>
    <row r="9" spans="1:12" s="4" customFormat="1" ht="11.25" x14ac:dyDescent="0.2">
      <c r="A9" s="698"/>
      <c r="B9" s="21" t="s">
        <v>0</v>
      </c>
      <c r="C9" s="91" t="s">
        <v>0</v>
      </c>
      <c r="D9" s="161" t="s">
        <v>0</v>
      </c>
      <c r="E9" s="699"/>
      <c r="F9" s="161" t="s">
        <v>0</v>
      </c>
      <c r="G9" s="21" t="s">
        <v>0</v>
      </c>
      <c r="H9" s="161" t="s">
        <v>0</v>
      </c>
    </row>
    <row r="10" spans="1:12" s="4" customFormat="1" ht="3" customHeight="1" x14ac:dyDescent="0.2">
      <c r="A10" s="6"/>
      <c r="B10" s="6"/>
      <c r="C10" s="7"/>
      <c r="D10" s="8"/>
      <c r="E10" s="9"/>
      <c r="F10" s="161"/>
      <c r="G10" s="9"/>
      <c r="H10" s="9"/>
    </row>
    <row r="11" spans="1:12" s="4" customFormat="1" ht="11.25" x14ac:dyDescent="0.2">
      <c r="A11" s="6" t="s">
        <v>1</v>
      </c>
      <c r="B11" s="49">
        <v>197.95700000000579</v>
      </c>
      <c r="C11" s="42">
        <v>449.7300000000032</v>
      </c>
      <c r="D11" s="49">
        <v>-1010.4119999999893</v>
      </c>
      <c r="E11" s="49"/>
      <c r="F11" s="49">
        <v>-530.53499999998712</v>
      </c>
      <c r="G11" s="49">
        <v>-1126.1329999999907</v>
      </c>
      <c r="H11" s="49">
        <v>-1622.5720000000074</v>
      </c>
      <c r="L11" s="50"/>
    </row>
    <row r="12" spans="1:12" s="4" customFormat="1" ht="11.25" x14ac:dyDescent="0.2">
      <c r="A12" s="6" t="s">
        <v>2</v>
      </c>
      <c r="B12" s="49"/>
      <c r="C12" s="42">
        <v>102409.512</v>
      </c>
      <c r="D12" s="49">
        <v>102366.875</v>
      </c>
      <c r="E12" s="49"/>
      <c r="F12" s="49"/>
      <c r="G12" s="49">
        <v>105592.96799999999</v>
      </c>
      <c r="H12" s="49">
        <v>103235.523</v>
      </c>
    </row>
    <row r="13" spans="1:12" s="4" customFormat="1" ht="11.25" x14ac:dyDescent="0.2">
      <c r="A13" s="6" t="s">
        <v>466</v>
      </c>
      <c r="B13" s="49">
        <v>-2173.3959999999988</v>
      </c>
      <c r="C13" s="42">
        <v>-886.00399999999763</v>
      </c>
      <c r="D13" s="49">
        <v>-1866.8300000000017</v>
      </c>
      <c r="E13" s="49"/>
      <c r="F13" s="49">
        <v>-1587.6160000000032</v>
      </c>
      <c r="G13" s="49">
        <v>-137.46700000000101</v>
      </c>
      <c r="H13" s="49">
        <v>-446.01299999999901</v>
      </c>
    </row>
    <row r="14" spans="1:12" s="4" customFormat="1" ht="3" customHeight="1" x14ac:dyDescent="0.2">
      <c r="A14" s="5"/>
      <c r="B14" s="49"/>
      <c r="C14" s="42"/>
      <c r="D14" s="49"/>
      <c r="E14" s="49"/>
      <c r="F14" s="49"/>
      <c r="G14" s="49"/>
      <c r="H14" s="49"/>
    </row>
    <row r="15" spans="1:12" s="4" customFormat="1" ht="11.25" x14ac:dyDescent="0.2">
      <c r="A15" s="10" t="s">
        <v>3</v>
      </c>
      <c r="B15" s="49"/>
      <c r="C15" s="42"/>
      <c r="D15" s="49"/>
      <c r="E15" s="49"/>
      <c r="F15" s="49"/>
      <c r="G15" s="49"/>
      <c r="H15" s="49"/>
    </row>
    <row r="16" spans="1:12" s="4" customFormat="1" ht="11.25" x14ac:dyDescent="0.2">
      <c r="A16" s="6" t="s">
        <v>4</v>
      </c>
      <c r="B16" s="49">
        <v>-1148.9099999999944</v>
      </c>
      <c r="C16" s="42">
        <v>-1007.7589999999968</v>
      </c>
      <c r="D16" s="49">
        <v>-3146.9069999999901</v>
      </c>
      <c r="E16" s="49"/>
      <c r="F16" s="49">
        <v>-747.1499999999869</v>
      </c>
      <c r="G16" s="49">
        <v>-2039.4769999999908</v>
      </c>
      <c r="H16" s="49">
        <v>-3020.5330000000076</v>
      </c>
      <c r="L16" s="50"/>
    </row>
    <row r="17" spans="1:8" s="4" customFormat="1" ht="11.25" x14ac:dyDescent="0.2">
      <c r="A17" s="6" t="s">
        <v>5</v>
      </c>
      <c r="B17" s="49"/>
      <c r="C17" s="42">
        <v>35434.180000000008</v>
      </c>
      <c r="D17" s="49">
        <v>37202.722000000002</v>
      </c>
      <c r="E17" s="49"/>
      <c r="F17" s="49"/>
      <c r="G17" s="49">
        <v>33782.111999999994</v>
      </c>
      <c r="H17" s="49">
        <v>34605.619000000006</v>
      </c>
    </row>
    <row r="18" spans="1:8" s="4" customFormat="1" ht="3" customHeight="1" x14ac:dyDescent="0.2">
      <c r="A18" s="6"/>
      <c r="B18" s="49"/>
      <c r="C18" s="42"/>
      <c r="D18" s="49"/>
      <c r="E18" s="49"/>
      <c r="F18" s="49"/>
      <c r="G18" s="49"/>
      <c r="H18" s="49"/>
    </row>
    <row r="19" spans="1:8" s="4" customFormat="1" ht="11.25" x14ac:dyDescent="0.2">
      <c r="A19" s="6" t="s">
        <v>171</v>
      </c>
      <c r="B19" s="49">
        <v>-367.69300000000692</v>
      </c>
      <c r="C19" s="42">
        <v>-914.11500000000069</v>
      </c>
      <c r="D19" s="49">
        <v>-2582.4139999999943</v>
      </c>
      <c r="E19" s="49"/>
      <c r="F19" s="49">
        <v>-1506.7330000000075</v>
      </c>
      <c r="G19" s="49">
        <v>-2415.3840000000046</v>
      </c>
      <c r="H19" s="49">
        <v>-3007.2649999999985</v>
      </c>
    </row>
    <row r="21" spans="1:8" x14ac:dyDescent="0.2">
      <c r="A21" s="4" t="s">
        <v>733</v>
      </c>
      <c r="C21" s="169"/>
    </row>
    <row r="22" spans="1:8" x14ac:dyDescent="0.2">
      <c r="A22" s="293" t="s">
        <v>767</v>
      </c>
      <c r="B22" s="39"/>
      <c r="C22" s="294"/>
      <c r="D22" s="39"/>
      <c r="E22" s="39"/>
      <c r="F22" s="39"/>
      <c r="G22" s="39"/>
      <c r="H22" s="39"/>
    </row>
    <row r="30" spans="1:8" x14ac:dyDescent="0.2">
      <c r="C30" s="169"/>
    </row>
  </sheetData>
  <mergeCells count="12">
    <mergeCell ref="A3:H3"/>
    <mergeCell ref="A4:H4"/>
    <mergeCell ref="G7:G8"/>
    <mergeCell ref="H7:H8"/>
    <mergeCell ref="A7:A9"/>
    <mergeCell ref="C7:C8"/>
    <mergeCell ref="D7:D8"/>
    <mergeCell ref="E7:E9"/>
    <mergeCell ref="B7:B8"/>
    <mergeCell ref="F7:F8"/>
    <mergeCell ref="B6:D6"/>
    <mergeCell ref="F6:H6"/>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24</vt:i4>
      </vt:variant>
    </vt:vector>
  </HeadingPairs>
  <TitlesOfParts>
    <vt:vector size="76" baseType="lpstr">
      <vt:lpstr>Figure 1</vt:lpstr>
      <vt:lpstr>Table 1</vt:lpstr>
      <vt:lpstr>Figure 2</vt:lpstr>
      <vt:lpstr>Figure 3</vt:lpstr>
      <vt:lpstr>Figure 4</vt:lpstr>
      <vt:lpstr>Figure 5</vt:lpstr>
      <vt:lpstr>Figure 6</vt:lpstr>
      <vt:lpstr>Figure 7</vt:lpstr>
      <vt:lpstr>Table 2</vt:lpstr>
      <vt:lpstr>Table 3</vt:lpstr>
      <vt:lpstr>Figure 8</vt:lpstr>
      <vt:lpstr>Table 1.1</vt:lpstr>
      <vt:lpstr>Table 1.2</vt:lpstr>
      <vt:lpstr>Table 1.3</vt:lpstr>
      <vt:lpstr>Table1.4</vt:lpstr>
      <vt:lpstr>Table 1.5</vt:lpstr>
      <vt:lpstr>Table 1.6</vt:lpstr>
      <vt:lpstr>Table 1.7</vt:lpstr>
      <vt:lpstr>Table 1.8</vt:lpstr>
      <vt:lpstr>Note 3</vt:lpstr>
      <vt:lpstr>Note 4</vt:lpstr>
      <vt:lpstr>Note 4 - Net worth</vt:lpstr>
      <vt:lpstr>Note 4 - cont.</vt:lpstr>
      <vt:lpstr>Note 5</vt:lpstr>
      <vt:lpstr>Receivables</vt:lpstr>
      <vt:lpstr>Investments</vt:lpstr>
      <vt:lpstr>Borrowings</vt:lpstr>
      <vt:lpstr>Note 6</vt:lpstr>
      <vt:lpstr>Note 7</vt:lpstr>
      <vt:lpstr>Table 2.1</vt:lpstr>
      <vt:lpstr>Table 2.2</vt:lpstr>
      <vt:lpstr>Table 3.1</vt:lpstr>
      <vt:lpstr>Table 3.2</vt:lpstr>
      <vt:lpstr>Table 3.3</vt:lpstr>
      <vt:lpstr>Table 3.4</vt:lpstr>
      <vt:lpstr>Table 3.5</vt:lpstr>
      <vt:lpstr>Table 3.6 </vt:lpstr>
      <vt:lpstr>Table 4.1</vt:lpstr>
      <vt:lpstr>Table 4.2</vt:lpstr>
      <vt:lpstr>Table 4.3</vt:lpstr>
      <vt:lpstr>Table 4.4 </vt:lpstr>
      <vt:lpstr>Table 4.5</vt:lpstr>
      <vt:lpstr>Table 4.6</vt:lpstr>
      <vt:lpstr>Table 4.7</vt:lpstr>
      <vt:lpstr>Table 4.8</vt:lpstr>
      <vt:lpstr>Table 4.9</vt:lpstr>
      <vt:lpstr>Table 4.10</vt:lpstr>
      <vt:lpstr>Table 4.11</vt:lpstr>
      <vt:lpstr>Table 4.12</vt:lpstr>
      <vt:lpstr>Table 4.13</vt:lpstr>
      <vt:lpstr>Table 4.14</vt:lpstr>
      <vt:lpstr>Table 5.1</vt:lpstr>
      <vt:lpstr>Investments!Print_Area</vt:lpstr>
      <vt:lpstr>'Note 4'!Print_Area</vt:lpstr>
      <vt:lpstr>'Note 4 - cont.'!Print_Area</vt:lpstr>
      <vt:lpstr>'Note 4 - Net worth'!Print_Area</vt:lpstr>
      <vt:lpstr>'Note 5'!Print_Area</vt:lpstr>
      <vt:lpstr>'Note 6'!Print_Area</vt:lpstr>
      <vt:lpstr>'Note 7'!Print_Area</vt:lpstr>
      <vt:lpstr>'Table 1'!Print_Area</vt:lpstr>
      <vt:lpstr>'Table 1.1'!Print_Area</vt:lpstr>
      <vt:lpstr>'Table 1.2'!Print_Area</vt:lpstr>
      <vt:lpstr>'Table 1.3'!Print_Area</vt:lpstr>
      <vt:lpstr>'Table 1.5'!Print_Area</vt:lpstr>
      <vt:lpstr>'Table 1.6'!Print_Area</vt:lpstr>
      <vt:lpstr>'Table 1.7'!Print_Area</vt:lpstr>
      <vt:lpstr>'Table 1.8'!Print_Area</vt:lpstr>
      <vt:lpstr>'Table 2'!Print_Area</vt:lpstr>
      <vt:lpstr>'Table 2.1'!Print_Area</vt:lpstr>
      <vt:lpstr>'Table 2.2'!Print_Area</vt:lpstr>
      <vt:lpstr>'Table 3'!Print_Area</vt:lpstr>
      <vt:lpstr>'Table 3.1'!Print_Area</vt:lpstr>
      <vt:lpstr>'Table 3.2'!Print_Area</vt:lpstr>
      <vt:lpstr>'Table 3.4'!Print_Area</vt:lpstr>
      <vt:lpstr>'Table 5.1'!Print_Area</vt:lpstr>
      <vt:lpstr>Table1.4!Print_Area</vt:lpstr>
    </vt:vector>
  </TitlesOfParts>
  <Company>Department of Treasury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2018-19 Quarterly Financial Results Report - December 2018</dc:title>
  <dc:creator>Department of Treasury WA</dc:creator>
  <cp:lastModifiedBy>Richmond, Leanne</cp:lastModifiedBy>
  <cp:lastPrinted>2017-01-09T02:46:50Z</cp:lastPrinted>
  <dcterms:created xsi:type="dcterms:W3CDTF">2008-11-10T02:05:21Z</dcterms:created>
  <dcterms:modified xsi:type="dcterms:W3CDTF">2020-02-17T05:54:13Z</dcterms:modified>
</cp:coreProperties>
</file>