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blications\PUBLICATIONS\WA.gov.au\State Finances\PFPS\"/>
    </mc:Choice>
  </mc:AlternateContent>
  <xr:revisionPtr revIDLastSave="0" documentId="13_ncr:1_{92EE8B08-2DC4-4837-AAA4-198C2CF68DE2}" xr6:coauthVersionLast="44" xr6:coauthVersionMax="44" xr10:uidLastSave="{00000000-0000-0000-0000-000000000000}"/>
  <bookViews>
    <workbookView xWindow="-120" yWindow="-120" windowWidth="29040" windowHeight="15840" tabRatio="913" xr2:uid="{00000000-000D-0000-FFFF-FFFF00000000}"/>
  </bookViews>
  <sheets>
    <sheet name="Table 1" sheetId="64" r:id="rId1"/>
    <sheet name="Table 2" sheetId="65" r:id="rId2"/>
    <sheet name="Table 3" sheetId="66" r:id="rId3"/>
    <sheet name="Table 4" sheetId="34" r:id="rId4"/>
    <sheet name="Figure 1" sheetId="27" r:id="rId5"/>
    <sheet name="Table 5" sheetId="67" r:id="rId6"/>
    <sheet name="Figure 2" sheetId="51" r:id="rId7"/>
    <sheet name="Table 6" sheetId="68" r:id="rId8"/>
    <sheet name="Figure 3" sheetId="57" r:id="rId9"/>
    <sheet name="Figure 4" sheetId="56" r:id="rId10"/>
    <sheet name="Table 7" sheetId="58" r:id="rId11"/>
    <sheet name="Table 8" sheetId="69" r:id="rId12"/>
    <sheet name="Table 9" sheetId="70" r:id="rId13"/>
    <sheet name="Table 10" sheetId="60" r:id="rId14"/>
  </sheets>
  <definedNames>
    <definedName name="_Order1" hidden="1">0</definedName>
    <definedName name="_Order2" hidden="1">0</definedName>
    <definedName name="a" localSheetId="1" hidden="1">{#N/A,#N/A,TRUE,"NMVR"}</definedName>
    <definedName name="a" localSheetId="5" hidden="1">{#N/A,#N/A,TRUE,"NMVR"}</definedName>
    <definedName name="a" localSheetId="12" hidden="1">{#N/A,#N/A,TRUE,"NMVR"}</definedName>
    <definedName name="a" hidden="1">{#N/A,#N/A,TRUE,"NMVR"}</definedName>
    <definedName name="asdf" localSheetId="1" hidden="1">{#N/A,#N/A,TRUE,"NMVR"}</definedName>
    <definedName name="asdf" localSheetId="5" hidden="1">{#N/A,#N/A,TRUE,"NMVR"}</definedName>
    <definedName name="asdf" localSheetId="12" hidden="1">{#N/A,#N/A,TRUE,"NMVR"}</definedName>
    <definedName name="asdf" hidden="1">{#N/A,#N/A,TRUE,"NMVR"}</definedName>
    <definedName name="b" localSheetId="1" hidden="1">{#N/A,#N/A,TRUE,"NMVR"}</definedName>
    <definedName name="b" localSheetId="5" hidden="1">{#N/A,#N/A,TRUE,"NMVR"}</definedName>
    <definedName name="b" localSheetId="12" hidden="1">{#N/A,#N/A,TRUE,"NMVR"}</definedName>
    <definedName name="b" hidden="1">{#N/A,#N/A,TRUE,"NMVR"}</definedName>
    <definedName name="binv" localSheetId="1" hidden="1">{#N/A,#N/A,TRUE,"NMVR"}</definedName>
    <definedName name="binv" localSheetId="5" hidden="1">{#N/A,#N/A,TRUE,"NMVR"}</definedName>
    <definedName name="binv" localSheetId="12" hidden="1">{#N/A,#N/A,TRUE,"NMVR"}</definedName>
    <definedName name="binv" hidden="1">{#N/A,#N/A,TRUE,"NMVR"}</definedName>
    <definedName name="cc" localSheetId="1" hidden="1">{#N/A,#N/A,TRUE,"NMVR"}</definedName>
    <definedName name="cc" localSheetId="5" hidden="1">{#N/A,#N/A,TRUE,"NMVR"}</definedName>
    <definedName name="cc" localSheetId="12" hidden="1">{#N/A,#N/A,TRUE,"NMVR"}</definedName>
    <definedName name="cc" hidden="1">{#N/A,#N/A,TRUE,"NMVR"}</definedName>
    <definedName name="ccc" localSheetId="1" hidden="1">{#N/A,#N/A,TRUE,"NMVR"}</definedName>
    <definedName name="ccc" localSheetId="5" hidden="1">{#N/A,#N/A,TRUE,"NMVR"}</definedName>
    <definedName name="ccc" localSheetId="12" hidden="1">{#N/A,#N/A,TRUE,"NMVR"}</definedName>
    <definedName name="ccc" hidden="1">{#N/A,#N/A,TRUE,"NMVR"}</definedName>
    <definedName name="cccc" localSheetId="1" hidden="1">{#N/A,#N/A,TRUE,"NMVR"}</definedName>
    <definedName name="cccc" localSheetId="5" hidden="1">{#N/A,#N/A,TRUE,"NMVR"}</definedName>
    <definedName name="cccc" localSheetId="12" hidden="1">{#N/A,#N/A,TRUE,"NMVR"}</definedName>
    <definedName name="cccc" hidden="1">{#N/A,#N/A,TRUE,"NMVR"}</definedName>
    <definedName name="DME_Dirty" hidden="1">"False"</definedName>
    <definedName name="f" localSheetId="1" hidden="1">{#N/A,#N/A,TRUE,"NMVR"}</definedName>
    <definedName name="f" localSheetId="5" hidden="1">{#N/A,#N/A,TRUE,"NMVR"}</definedName>
    <definedName name="f" localSheetId="12" hidden="1">{#N/A,#N/A,TRUE,"NMVR"}</definedName>
    <definedName name="f" hidden="1">{#N/A,#N/A,TRUE,"NMVR"}</definedName>
    <definedName name="ff" localSheetId="1" hidden="1">{#N/A,#N/A,TRUE,"NMVR"}</definedName>
    <definedName name="ff" localSheetId="5" hidden="1">{#N/A,#N/A,TRUE,"NMVR"}</definedName>
    <definedName name="ff" localSheetId="12" hidden="1">{#N/A,#N/A,TRUE,"NMVR"}</definedName>
    <definedName name="ff" hidden="1">{#N/A,#N/A,TRUE,"NMVR"}</definedName>
    <definedName name="fff" localSheetId="1" hidden="1">{#N/A,#N/A,TRUE,"NMVR"}</definedName>
    <definedName name="fff" localSheetId="5" hidden="1">{#N/A,#N/A,TRUE,"NMVR"}</definedName>
    <definedName name="fff" localSheetId="12" hidden="1">{#N/A,#N/A,TRUE,"NMVR"}</definedName>
    <definedName name="fff" hidden="1">{#N/A,#N/A,TRUE,"NMVR"}</definedName>
    <definedName name="g" localSheetId="1" hidden="1">{#N/A,#N/A,TRUE,"NMVR"}</definedName>
    <definedName name="g" localSheetId="5" hidden="1">{#N/A,#N/A,TRUE,"NMVR"}</definedName>
    <definedName name="g" localSheetId="12" hidden="1">{#N/A,#N/A,TRUE,"NMVR"}</definedName>
    <definedName name="g" hidden="1">{#N/A,#N/A,TRUE,"NMVR"}</definedName>
    <definedName name="hehtehte" localSheetId="1" hidden="1">{#N/A,#N/A,TRUE,"NMVR"}</definedName>
    <definedName name="hehtehte" localSheetId="5" hidden="1">{#N/A,#N/A,TRUE,"NMVR"}</definedName>
    <definedName name="hehtehte" localSheetId="12" hidden="1">{#N/A,#N/A,TRUE,"NMVR"}</definedName>
    <definedName name="hehtehte" hidden="1">{#N/A,#N/A,TRUE,"NMVR"}</definedName>
    <definedName name="her" localSheetId="1" hidden="1">{#N/A,#N/A,TRUE,"NMVR"}</definedName>
    <definedName name="her" localSheetId="5" hidden="1">{#N/A,#N/A,TRUE,"NMVR"}</definedName>
    <definedName name="her" localSheetId="12" hidden="1">{#N/A,#N/A,TRUE,"NMVR"}</definedName>
    <definedName name="her" hidden="1">{#N/A,#N/A,TRUE,"NMVR"}</definedName>
    <definedName name="herh" localSheetId="1" hidden="1">{#N/A,#N/A,TRUE,"NMVR"}</definedName>
    <definedName name="herh" localSheetId="5" hidden="1">{#N/A,#N/A,TRUE,"NMVR"}</definedName>
    <definedName name="herh" localSheetId="12" hidden="1">{#N/A,#N/A,TRUE,"NMVR"}</definedName>
    <definedName name="herh" hidden="1">{#N/A,#N/A,TRUE,"NMVR"}</definedName>
    <definedName name="Mar00" localSheetId="1" hidden="1">{#N/A,#N/A,TRUE,"NMVR"}</definedName>
    <definedName name="Mar00" localSheetId="5" hidden="1">{#N/A,#N/A,TRUE,"NMVR"}</definedName>
    <definedName name="Mar00" localSheetId="12" hidden="1">{#N/A,#N/A,TRUE,"NMVR"}</definedName>
    <definedName name="Mar00" hidden="1">{#N/A,#N/A,TRUE,"NMVR"}</definedName>
    <definedName name="New" localSheetId="1" hidden="1">{#N/A,#N/A,TRUE,"NMVR"}</definedName>
    <definedName name="New" localSheetId="5" hidden="1">{#N/A,#N/A,TRUE,"NMVR"}</definedName>
    <definedName name="New" localSheetId="12" hidden="1">{#N/A,#N/A,TRUE,"NMVR"}</definedName>
    <definedName name="New" hidden="1">{#N/A,#N/A,TRUE,"NMVR"}</definedName>
    <definedName name="one" localSheetId="1" hidden="1">{#N/A,#N/A,TRUE,"NMVR"}</definedName>
    <definedName name="one" localSheetId="5" hidden="1">{#N/A,#N/A,TRUE,"NMVR"}</definedName>
    <definedName name="one" localSheetId="12" hidden="1">{#N/A,#N/A,TRUE,"NMVR"}</definedName>
    <definedName name="one" hidden="1">{#N/A,#N/A,TRUE,"NMVR"}</definedName>
    <definedName name="sdf" localSheetId="1" hidden="1">{#N/A,#N/A,TRUE,"NMVR"}</definedName>
    <definedName name="sdf" localSheetId="5" hidden="1">{#N/A,#N/A,TRUE,"NMVR"}</definedName>
    <definedName name="sdf" localSheetId="12" hidden="1">{#N/A,#N/A,TRUE,"NMVR"}</definedName>
    <definedName name="sdf" hidden="1">{#N/A,#N/A,TRUE,"NMVR"}</definedName>
    <definedName name="sdgsdg" localSheetId="1" hidden="1">{#N/A,#N/A,TRUE,"NMVR"}</definedName>
    <definedName name="sdgsdg" localSheetId="5" hidden="1">{#N/A,#N/A,TRUE,"NMVR"}</definedName>
    <definedName name="sdgsdg" localSheetId="12" hidden="1">{#N/A,#N/A,TRUE,"NMVR"}</definedName>
    <definedName name="sdgsdg" hidden="1">{#N/A,#N/A,TRUE,"NMVR"}</definedName>
    <definedName name="sdgsdgsdg" localSheetId="1" hidden="1">{#N/A,#N/A,TRUE,"NMVR"}</definedName>
    <definedName name="sdgsdgsdg" localSheetId="5" hidden="1">{#N/A,#N/A,TRUE,"NMVR"}</definedName>
    <definedName name="sdgsdgsdg" localSheetId="12" hidden="1">{#N/A,#N/A,TRUE,"NMVR"}</definedName>
    <definedName name="sdgsdgsdg" hidden="1">{#N/A,#N/A,TRUE,"NMVR"}</definedName>
    <definedName name="sdgsdgsdggsd" localSheetId="1" hidden="1">{#N/A,#N/A,TRUE,"NMVR"}</definedName>
    <definedName name="sdgsdgsdggsd" localSheetId="5" hidden="1">{#N/A,#N/A,TRUE,"NMVR"}</definedName>
    <definedName name="sdgsdgsdggsd" localSheetId="12" hidden="1">{#N/A,#N/A,TRUE,"NMVR"}</definedName>
    <definedName name="sdgsdgsdggsd" hidden="1">{#N/A,#N/A,TRUE,"NMVR"}</definedName>
    <definedName name="sdgsdgsdgsgd" localSheetId="1" hidden="1">{#N/A,#N/A,TRUE,"NMVR"}</definedName>
    <definedName name="sdgsdgsdgsgd" localSheetId="5" hidden="1">{#N/A,#N/A,TRUE,"NMVR"}</definedName>
    <definedName name="sdgsdgsdgsgd" localSheetId="12" hidden="1">{#N/A,#N/A,TRUE,"NMVR"}</definedName>
    <definedName name="sdgsdgsdgsgd" hidden="1">{#N/A,#N/A,TRUE,"NMVR"}</definedName>
    <definedName name="sdgsdgsgd" localSheetId="1" hidden="1">{#N/A,#N/A,TRUE,"NMVR"}</definedName>
    <definedName name="sdgsdgsgd" localSheetId="5" hidden="1">{#N/A,#N/A,TRUE,"NMVR"}</definedName>
    <definedName name="sdgsdgsgd" localSheetId="12" hidden="1">{#N/A,#N/A,TRUE,"NMVR"}</definedName>
    <definedName name="sdgsdgsgd" hidden="1">{#N/A,#N/A,TRUE,"NMVR"}</definedName>
    <definedName name="sgsg" localSheetId="1" hidden="1">{#N/A,#N/A,TRUE,"NMVR"}</definedName>
    <definedName name="sgsg" localSheetId="5" hidden="1">{#N/A,#N/A,TRUE,"NMVR"}</definedName>
    <definedName name="sgsg" localSheetId="12" hidden="1">{#N/A,#N/A,TRUE,"NMVR"}</definedName>
    <definedName name="sgsg" hidden="1">{#N/A,#N/A,TRUE,"NMVR"}</definedName>
    <definedName name="weh" localSheetId="1" hidden="1">{#N/A,#N/A,TRUE,"NMVR"}</definedName>
    <definedName name="weh" localSheetId="5" hidden="1">{#N/A,#N/A,TRUE,"NMVR"}</definedName>
    <definedName name="weh" localSheetId="12" hidden="1">{#N/A,#N/A,TRUE,"NMVR"}</definedName>
    <definedName name="weh" hidden="1">{#N/A,#N/A,TRUE,"NMVR"}</definedName>
    <definedName name="wfwfe" localSheetId="1" hidden="1">{#N/A,#N/A,TRUE,"NMVR"}</definedName>
    <definedName name="wfwfe" localSheetId="5" hidden="1">{#N/A,#N/A,TRUE,"NMVR"}</definedName>
    <definedName name="wfwfe" localSheetId="12" hidden="1">{#N/A,#N/A,TRUE,"NMVR"}</definedName>
    <definedName name="wfwfe" hidden="1">{#N/A,#N/A,TRUE,"NMVR"}</definedName>
    <definedName name="wrn.NMVR." localSheetId="1" hidden="1">{#N/A,#N/A,TRUE,"NMVR"}</definedName>
    <definedName name="wrn.NMVR." localSheetId="5" hidden="1">{#N/A,#N/A,TRUE,"NMVR"}</definedName>
    <definedName name="wrn.NMVR." localSheetId="12" hidden="1">{#N/A,#N/A,TRUE,"NMVR"}</definedName>
    <definedName name="wrn.NMVR." hidden="1">{#N/A,#N/A,TRUE,"NMVR"}</definedName>
    <definedName name="z" localSheetId="1" hidden="1">{#N/A,#N/A,TRUE,"NMVR"}</definedName>
    <definedName name="z" localSheetId="5" hidden="1">{#N/A,#N/A,TRUE,"NMVR"}</definedName>
    <definedName name="z" localSheetId="12" hidden="1">{#N/A,#N/A,TRUE,"NMVR"}</definedName>
    <definedName name="z" hidden="1">{#N/A,#N/A,TRUE,"NMVR"}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69" l="1"/>
  <c r="F26" i="69"/>
  <c r="D26" i="69"/>
  <c r="C26" i="69"/>
  <c r="B26" i="69"/>
  <c r="F20" i="69"/>
  <c r="E20" i="69"/>
  <c r="D20" i="69"/>
  <c r="C20" i="69"/>
  <c r="B20" i="69"/>
  <c r="F15" i="69"/>
  <c r="E15" i="69"/>
  <c r="D15" i="69"/>
  <c r="C15" i="69"/>
  <c r="B15" i="69"/>
  <c r="F9" i="69"/>
  <c r="E9" i="69"/>
  <c r="D9" i="69"/>
  <c r="C9" i="69"/>
  <c r="B9" i="69"/>
  <c r="B25" i="68" l="1"/>
  <c r="B24" i="68"/>
  <c r="B23" i="68"/>
  <c r="B22" i="68"/>
  <c r="E49" i="34" l="1"/>
  <c r="D49" i="34"/>
  <c r="C49" i="34"/>
  <c r="C27" i="34"/>
  <c r="E27" i="34" l="1"/>
  <c r="F58" i="34"/>
  <c r="D27" i="34"/>
  <c r="B49" i="34"/>
  <c r="B25" i="34"/>
</calcChain>
</file>

<file path=xl/sharedStrings.xml><?xml version="1.0" encoding="utf-8"?>
<sst xmlns="http://schemas.openxmlformats.org/spreadsheetml/2006/main" count="475" uniqueCount="304">
  <si>
    <t>Table 1</t>
  </si>
  <si>
    <t>Table 2</t>
  </si>
  <si>
    <t>KEY BUDGET AGGREGATES</t>
  </si>
  <si>
    <t>Western Australia</t>
  </si>
  <si>
    <t>2013-14</t>
  </si>
  <si>
    <t>2014-15</t>
  </si>
  <si>
    <t>2015-16</t>
  </si>
  <si>
    <t>2016-17</t>
  </si>
  <si>
    <t>2017-18</t>
  </si>
  <si>
    <t>Mid-year</t>
  </si>
  <si>
    <t>Actual</t>
  </si>
  <si>
    <t>Estimate</t>
  </si>
  <si>
    <t>Revision</t>
  </si>
  <si>
    <t>GENERAL GOVERNMENT SECTOR</t>
  </si>
  <si>
    <t>Net Operating Balance ($m)</t>
  </si>
  <si>
    <t>Revenue ($m)</t>
  </si>
  <si>
    <t>Revenue Growth (%)</t>
  </si>
  <si>
    <t>Expenses ($m)</t>
  </si>
  <si>
    <t>Expense Growth (%)</t>
  </si>
  <si>
    <t>TOTAL PUBLIC SECTOR</t>
  </si>
  <si>
    <t>Net Debt at 30 June ($m)</t>
  </si>
  <si>
    <t>Asset Investment Program ($m)</t>
  </si>
  <si>
    <t>Cash Position ($m)</t>
  </si>
  <si>
    <t>Gross Borrowings at 30 June ($m)</t>
  </si>
  <si>
    <r>
      <t xml:space="preserve">KEY FINANCIAL RATIOS </t>
    </r>
    <r>
      <rPr>
        <b/>
        <vertAlign val="superscript"/>
        <sz val="8"/>
        <rFont val="Arial"/>
        <family val="2"/>
      </rPr>
      <t>(a)</t>
    </r>
  </si>
  <si>
    <t>Cash Operating Surplus as a Share of Receipts (%)</t>
  </si>
  <si>
    <t>Net Debt to Revenue (%)</t>
  </si>
  <si>
    <t>Total</t>
  </si>
  <si>
    <t>Table 4</t>
  </si>
  <si>
    <t>Table 3</t>
  </si>
  <si>
    <t>Net Debt</t>
  </si>
  <si>
    <t>Table 6</t>
  </si>
  <si>
    <t>Table 7</t>
  </si>
  <si>
    <t>Housing Authority</t>
  </si>
  <si>
    <t>Table 5</t>
  </si>
  <si>
    <t>2008-09</t>
  </si>
  <si>
    <t>2009-10</t>
  </si>
  <si>
    <t>2010-11</t>
  </si>
  <si>
    <t>2011-12</t>
  </si>
  <si>
    <t>2012-13</t>
  </si>
  <si>
    <t>Figure 4</t>
  </si>
  <si>
    <t>2005-06</t>
  </si>
  <si>
    <t>2006-07</t>
  </si>
  <si>
    <t>2007-08</t>
  </si>
  <si>
    <t>Royalty Income</t>
  </si>
  <si>
    <t>2018-19</t>
  </si>
  <si>
    <t>(a) These ratios relate to the total non-financial public sector</t>
  </si>
  <si>
    <t>GENERAL GOVERNMENT</t>
  </si>
  <si>
    <t>Balance Sheet at 30 June</t>
  </si>
  <si>
    <t>$m</t>
  </si>
  <si>
    <t>Assets</t>
  </si>
  <si>
    <t>Liabilities</t>
  </si>
  <si>
    <t>Net Worth</t>
  </si>
  <si>
    <t>VARIANCE</t>
  </si>
  <si>
    <t>Note: Columns may not add due to rounding.</t>
  </si>
  <si>
    <t>Table 8</t>
  </si>
  <si>
    <t>Revenue</t>
  </si>
  <si>
    <t>Expenses</t>
  </si>
  <si>
    <t>Asset Investment Program</t>
  </si>
  <si>
    <t>Table 9</t>
  </si>
  <si>
    <t>Total Public Sector</t>
  </si>
  <si>
    <t>Table 10</t>
  </si>
  <si>
    <t>Total public sector</t>
  </si>
  <si>
    <t>All other</t>
  </si>
  <si>
    <t xml:space="preserve">Cumulative impact on net debt at 30 June </t>
  </si>
  <si>
    <t>Plus all other financing</t>
  </si>
  <si>
    <t>APPROXIMATE PARAMETER SENSITIVITY OF REVENUE ESTIMATES</t>
  </si>
  <si>
    <t>Variability ($m)</t>
  </si>
  <si>
    <t>Detail</t>
  </si>
  <si>
    <t>For each US1 cent decrease/increase in the $US/$A exchange rate (royalty income is inversely related to the $US/$A exchange rate)</t>
  </si>
  <si>
    <t>Iron ore royalties</t>
  </si>
  <si>
    <t>For each $US1 per tonne increase/decrease in the price of iron ore</t>
  </si>
  <si>
    <t>For each $US1 increase/decrease in the price of a barrel of oil</t>
  </si>
  <si>
    <t>Payroll tax</t>
  </si>
  <si>
    <t>For each 1% increase/decrease in taxable wages or employment growth (i.e. the total wages bill)</t>
  </si>
  <si>
    <t>Underlying transfer duty</t>
  </si>
  <si>
    <t>For each 1% increase/decrease in average property prices</t>
  </si>
  <si>
    <t>For each 1% increase/decrease in transaction levels</t>
  </si>
  <si>
    <t>GST grants</t>
  </si>
  <si>
    <t>±89</t>
  </si>
  <si>
    <t>For a $100 million increase/decrease in iron ore royalty revenue (due to increased/decreased value of production), all else being equal, Western Australia will lose/gain an estimated $89 million of GST grants in net present value terms (the loss/gain will occur in later years due to the time lags in the Commonwealth Grants Commission process)</t>
  </si>
  <si>
    <r>
      <t xml:space="preserve">Actual </t>
    </r>
    <r>
      <rPr>
        <vertAlign val="superscript"/>
        <sz val="8"/>
        <color theme="1"/>
        <rFont val="Arial"/>
        <family val="2"/>
      </rPr>
      <t>(b)</t>
    </r>
  </si>
  <si>
    <t>Forward Estimate</t>
  </si>
  <si>
    <t>Real Gross State Product growth (%)</t>
  </si>
  <si>
    <t>Real State Final Demand growth (%)</t>
  </si>
  <si>
    <t>Employment growth (%)</t>
  </si>
  <si>
    <r>
      <t>Wage Price Index growth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(%)</t>
    </r>
  </si>
  <si>
    <t>Perth Consumer Price Index growth (%)</t>
  </si>
  <si>
    <t>Iron ore volumes (million dry tonnes)</t>
  </si>
  <si>
    <t xml:space="preserve">Population growth (%) </t>
  </si>
  <si>
    <t>Interest rate assumptions (%):</t>
  </si>
  <si>
    <t xml:space="preserve">2016-17 </t>
  </si>
  <si>
    <t xml:space="preserve">2017-18 </t>
  </si>
  <si>
    <t xml:space="preserve">2018-19 </t>
  </si>
  <si>
    <t>‘Most Likely’ (%)</t>
  </si>
  <si>
    <t>‘High’ (%)</t>
  </si>
  <si>
    <t>Variance (%)</t>
  </si>
  <si>
    <t>Variance ($m)</t>
  </si>
  <si>
    <t>Health</t>
  </si>
  <si>
    <t>Commonwealth grants</t>
  </si>
  <si>
    <t>- GST grants</t>
  </si>
  <si>
    <t>- North West Shelf/condensate compensation</t>
  </si>
  <si>
    <t>- National Health Reform</t>
  </si>
  <si>
    <t>- Non-government schools</t>
  </si>
  <si>
    <t>- Other Commonwealth grants</t>
  </si>
  <si>
    <t>Royalty income</t>
  </si>
  <si>
    <t>- Iron ore</t>
  </si>
  <si>
    <t>- Other royalties</t>
  </si>
  <si>
    <t>Revenue from public corporations</t>
  </si>
  <si>
    <t>TOTAL REVENUE</t>
  </si>
  <si>
    <t>TOTAL EXPENSES</t>
  </si>
  <si>
    <t>TOTAL VARIANCE</t>
  </si>
  <si>
    <t>BALANCE</t>
  </si>
  <si>
    <t>Education</t>
  </si>
  <si>
    <t>%</t>
  </si>
  <si>
    <t>Other Agencies</t>
  </si>
  <si>
    <t>Water Corporation</t>
  </si>
  <si>
    <t>Commissioner of Main Roads</t>
  </si>
  <si>
    <t>Western Australian Land Authority</t>
  </si>
  <si>
    <t>Public Transport Authority</t>
  </si>
  <si>
    <t>Electricity Utilities</t>
  </si>
  <si>
    <t>(a)     Segments may not add due to rounding.</t>
  </si>
  <si>
    <t>3.5</t>
  </si>
  <si>
    <t>1.5</t>
  </si>
  <si>
    <t>3.0</t>
  </si>
  <si>
    <t>(1.0)</t>
  </si>
  <si>
    <t>2.5</t>
  </si>
  <si>
    <t>(2.25)</t>
  </si>
  <si>
    <t>1.8</t>
  </si>
  <si>
    <t>1.6</t>
  </si>
  <si>
    <t>3.2</t>
  </si>
  <si>
    <t>2019-20</t>
  </si>
  <si>
    <t>2016-17 MID-YEAR REVIEW</t>
  </si>
  <si>
    <t>2016‑17</t>
  </si>
  <si>
    <t>±10</t>
  </si>
  <si>
    <t>±33</t>
  </si>
  <si>
    <t>±13</t>
  </si>
  <si>
    <t>±9</t>
  </si>
  <si>
    <t xml:space="preserve">2019-20 </t>
  </si>
  <si>
    <t xml:space="preserve">2016-17 MID-YEAR REVIEW - NET OPERATING </t>
  </si>
  <si>
    <t>2016-17 State Budget</t>
  </si>
  <si>
    <t>2016-17 Mid-year Review</t>
  </si>
  <si>
    <t>Other interest</t>
  </si>
  <si>
    <t>Total purchase of non-financial assets</t>
  </si>
  <si>
    <t>-</t>
  </si>
  <si>
    <t>3.25</t>
  </si>
  <si>
    <t>830</t>
  </si>
  <si>
    <t>1.2</t>
  </si>
  <si>
    <t>1.3</t>
  </si>
  <si>
    <t>3.1</t>
  </si>
  <si>
    <r>
      <t xml:space="preserve">Unemployment rate (%) </t>
    </r>
    <r>
      <rPr>
        <vertAlign val="superscript"/>
        <sz val="8"/>
        <color theme="1"/>
        <rFont val="Arial"/>
        <family val="2"/>
      </rPr>
      <t>(c)</t>
    </r>
  </si>
  <si>
    <r>
      <t>– Public Bank Account earnings</t>
    </r>
    <r>
      <rPr>
        <vertAlign val="superscript"/>
        <sz val="8"/>
        <color theme="1"/>
        <rFont val="Arial"/>
        <family val="2"/>
      </rPr>
      <t>(c)</t>
    </r>
  </si>
  <si>
    <r>
      <t>– Consolidated Account borrowings</t>
    </r>
    <r>
      <rPr>
        <vertAlign val="superscript"/>
        <sz val="8"/>
        <color theme="1"/>
        <rFont val="Arial"/>
        <family val="2"/>
      </rPr>
      <t>(c)</t>
    </r>
  </si>
  <si>
    <r>
      <t xml:space="preserve">Exchange rate (US cents) </t>
    </r>
    <r>
      <rPr>
        <vertAlign val="superscript"/>
        <sz val="8"/>
        <color theme="1"/>
        <rFont val="Arial"/>
        <family val="2"/>
      </rPr>
      <t>( c)</t>
    </r>
  </si>
  <si>
    <r>
      <t xml:space="preserve">Crude oil price ($US per barrel) </t>
    </r>
    <r>
      <rPr>
        <vertAlign val="superscript"/>
        <sz val="8"/>
        <color theme="1"/>
        <rFont val="Arial"/>
        <family val="2"/>
      </rPr>
      <t>(c)</t>
    </r>
  </si>
  <si>
    <t>Revenue from Public Corporations</t>
  </si>
  <si>
    <t>Other C'wealth grants</t>
  </si>
  <si>
    <t>Chart Data</t>
  </si>
  <si>
    <t>Figure 1</t>
  </si>
  <si>
    <t>Figure 3</t>
  </si>
  <si>
    <r>
      <t xml:space="preserve">KEY ASSUMPTIONS </t>
    </r>
    <r>
      <rPr>
        <b/>
        <vertAlign val="superscript"/>
        <sz val="10"/>
        <color theme="1"/>
        <rFont val="Arial"/>
        <family val="2"/>
      </rPr>
      <t>(a)</t>
    </r>
  </si>
  <si>
    <t>SUMMARY OF GENERAL GOVERNMENT REVENUE AND EXPENSE</t>
  </si>
  <si>
    <t>Growth</t>
  </si>
  <si>
    <t>2016-17 to 2019-20</t>
  </si>
  <si>
    <r>
      <t xml:space="preserve">PROJECTED GST RELATIVES FOR WESTERN AUSTRALIA </t>
    </r>
    <r>
      <rPr>
        <b/>
        <vertAlign val="superscript"/>
        <sz val="10"/>
        <color theme="1"/>
        <rFont val="Arial"/>
        <family val="2"/>
      </rPr>
      <t>(a) (b)</t>
    </r>
  </si>
  <si>
    <t>(a) This is the ratio of Western Australia’s GST grant to Western Australia’s population share of the GST.</t>
  </si>
  <si>
    <t>(b) These relativity projections differ from those published in Commonwealth Budget Papers, which generally have not incorporated projected changes in the relative revenue raising capacity of the States and Territories.</t>
  </si>
  <si>
    <t>GENERAL GOVERNMENT EXPENSES</t>
  </si>
  <si>
    <r>
      <t>Asset Investment Program</t>
    </r>
    <r>
      <rPr>
        <b/>
        <vertAlign val="superscript"/>
        <sz val="10"/>
        <color theme="1"/>
        <rFont val="Times New Roman"/>
        <family val="1"/>
      </rPr>
      <t>(a)</t>
    </r>
  </si>
  <si>
    <t>NET DEBT OF THE TOTAL PUBLIC SECTOR AT 30 JUNE</t>
  </si>
  <si>
    <t>CONSOLIDATED ACCOUNT INTEREST RATE SCENARIOS</t>
  </si>
  <si>
    <t>(1.8)</t>
  </si>
  <si>
    <t>PFPS</t>
  </si>
  <si>
    <t>Forward</t>
  </si>
  <si>
    <t>Review</t>
  </si>
  <si>
    <t>PFPS  Revision</t>
  </si>
  <si>
    <t>(-4.0)</t>
  </si>
  <si>
    <t>(-6.0)</t>
  </si>
  <si>
    <t>(-1.75)</t>
  </si>
  <si>
    <r>
      <t xml:space="preserve">Iron ore price ($US/tonne CFR) </t>
    </r>
    <r>
      <rPr>
        <vertAlign val="superscript"/>
        <sz val="8"/>
        <color theme="1"/>
        <rFont val="Arial"/>
        <family val="2"/>
      </rPr>
      <t>(c)(d)</t>
    </r>
  </si>
  <si>
    <t>63.7</t>
  </si>
  <si>
    <t>(64.3)</t>
  </si>
  <si>
    <t>(59.1)</t>
  </si>
  <si>
    <t>(60.0)</t>
  </si>
  <si>
    <t>51.7</t>
  </si>
  <si>
    <t>56.9</t>
  </si>
  <si>
    <t>56.5</t>
  </si>
  <si>
    <t>56.3</t>
  </si>
  <si>
    <t>(48.3)</t>
  </si>
  <si>
    <t>(52.8)</t>
  </si>
  <si>
    <t>(54.7)</t>
  </si>
  <si>
    <t>(56.1)</t>
  </si>
  <si>
    <t>75.3</t>
  </si>
  <si>
    <t>75.1</t>
  </si>
  <si>
    <t>74.7</t>
  </si>
  <si>
    <t>74.3</t>
  </si>
  <si>
    <t>(74.8)</t>
  </si>
  <si>
    <t>(73.6)</t>
  </si>
  <si>
    <t>(73.2)</t>
  </si>
  <si>
    <t>(72.7)</t>
  </si>
  <si>
    <t>(3.0)</t>
  </si>
  <si>
    <t>(a) 2016 17 Mid year Review assumptions shown in parentheses where the forecasts have changed since then.</t>
  </si>
  <si>
    <t>(b) Gross State Product based on 2015 16 State Accounts and State Final Demand based on September quarter 2016 National Accounts.</t>
  </si>
  <si>
    <t>(c) Average over the year.</t>
  </si>
  <si>
    <t>(d) CFR is the benchmark 62% iron content delivered price to China, including cost and freight.</t>
  </si>
  <si>
    <t>NDIS TRANSITION NPA</t>
  </si>
  <si>
    <t>Additional Recurrent Expenditure</t>
  </si>
  <si>
    <t>Funded by</t>
  </si>
  <si>
    <t>Commonwealth Grants:</t>
  </si>
  <si>
    <t>NDIS Transition NPA</t>
  </si>
  <si>
    <t>Proposed NPA on Pay Equity for the Social and Community</t>
  </si>
  <si>
    <t>Services Sector</t>
  </si>
  <si>
    <t xml:space="preserve">Revised Responsibilities for Aged Care and Disability </t>
  </si>
  <si>
    <t>Services in Western Australia NPA</t>
  </si>
  <si>
    <t>Projected revenue from the DisabilityCare Australia Fund</t>
  </si>
  <si>
    <t>State Recurrent Appropriation</t>
  </si>
  <si>
    <t>Total Recurrent Funding</t>
  </si>
  <si>
    <t>Additional Capital Expenditure</t>
  </si>
  <si>
    <t>State Capital Appropriation</t>
  </si>
  <si>
    <t>Impact on General Government Net Operating Balance</t>
  </si>
  <si>
    <t>Cumulative Impact on Total Public Sector Net Debt at 30 June</t>
  </si>
  <si>
    <t>VARIATIONS SINCE THE 2016-17 MID-YEAR REVIEW</t>
  </si>
  <si>
    <t>- NDIS Transition</t>
  </si>
  <si>
    <t xml:space="preserve">- Students First </t>
  </si>
  <si>
    <t>- National Specific Purpose Payment agreements</t>
  </si>
  <si>
    <t>NDIS transition</t>
  </si>
  <si>
    <t>First Home Owner Grant - $5,000 grant extension</t>
  </si>
  <si>
    <t>First Home Owner Grant - demand revision</t>
  </si>
  <si>
    <t>Natural Disaster Relief</t>
  </si>
  <si>
    <t>Western Australian Building and Construction Code Monitoring Unit</t>
  </si>
  <si>
    <t>Qantas Hub infrastructure grant</t>
  </si>
  <si>
    <t>Public Transport Authority fuel costs</t>
  </si>
  <si>
    <t>RfR - Water for Food Water Innovation and Infrastructure Fund</t>
  </si>
  <si>
    <t>PFPS provisions:</t>
  </si>
  <si>
    <t>Road Trauma Trust Account recurrent spending</t>
  </si>
  <si>
    <t>Daily Average Prisoner population</t>
  </si>
  <si>
    <t>WA Police workers' compensation</t>
  </si>
  <si>
    <t>Essential and municipal services to</t>
  </si>
  <si>
    <t>remote Aboriginal communities</t>
  </si>
  <si>
    <t>Hardship Utility Grant Scheme</t>
  </si>
  <si>
    <t>Perth Children's Hospital delays</t>
  </si>
  <si>
    <t>Non-government schools on-passed grants</t>
  </si>
  <si>
    <t>National Specific Purpose Payment agreements</t>
  </si>
  <si>
    <t>Water Corporation exit from State Fleet arrangements</t>
  </si>
  <si>
    <t>Magnetite Financial Assistance Program</t>
  </si>
  <si>
    <t>Superannuation interest cost</t>
  </si>
  <si>
    <t>2016-17 PFPS - NET OPERATING BALANCE</t>
  </si>
  <si>
    <t>2016‑17 to 2019‑20</t>
  </si>
  <si>
    <t>Total Change Since MYR</t>
  </si>
  <si>
    <t>GENERAL GOVERNMENT REVENUE</t>
  </si>
  <si>
    <t>General Government Revenue Growth (%)</t>
  </si>
  <si>
    <t>Forecast Average</t>
  </si>
  <si>
    <t>Decade Average</t>
  </si>
  <si>
    <t>Change since MYR</t>
  </si>
  <si>
    <t>Total Increase</t>
  </si>
  <si>
    <t>Total Change Since MYR (2016-17 to 2019-20)</t>
  </si>
  <si>
    <t>2016-17 PFPS</t>
  </si>
  <si>
    <t xml:space="preserve">Total Change Since MYR 
  2016 17 to 2019 20 
</t>
  </si>
  <si>
    <t>Decade average growth (%)</t>
  </si>
  <si>
    <t>Expenses Growth</t>
  </si>
  <si>
    <t>NDIS</t>
  </si>
  <si>
    <t>Other Govt decisions</t>
  </si>
  <si>
    <t>Provisions for risks</t>
  </si>
  <si>
    <t>General Government Sector ($b)</t>
  </si>
  <si>
    <t>Public Corporations ($b)</t>
  </si>
  <si>
    <t>2016-17 Mid-year Review - Total Public Sector Net Debt</t>
  </si>
  <si>
    <t>- general government</t>
  </si>
  <si>
    <t>- public non-financial corporations</t>
  </si>
  <si>
    <t>- public financial corporations</t>
  </si>
  <si>
    <t>New primary schools</t>
  </si>
  <si>
    <t>State Underground Power Program</t>
  </si>
  <si>
    <t>Treasury Provisions:</t>
  </si>
  <si>
    <t>Road Trauma Trust Account spending</t>
  </si>
  <si>
    <t>Transition to National Disability Insurance Scheme</t>
  </si>
  <si>
    <t>Perth Children’s Hospital Information and Communication Technology</t>
  </si>
  <si>
    <t>2016-17 PFPS - Total Public Sector Net Debt</t>
  </si>
  <si>
    <t>Less change in net cash flows from operating activities and dividends paid</t>
  </si>
  <si>
    <t>Less proceeds from sale of non-financial assets</t>
  </si>
  <si>
    <r>
      <t xml:space="preserve">All other </t>
    </r>
    <r>
      <rPr>
        <vertAlign val="superscript"/>
        <sz val="8"/>
        <rFont val="Arial"/>
        <family val="2"/>
      </rPr>
      <t>(b)</t>
    </r>
  </si>
  <si>
    <r>
      <t xml:space="preserve">Plus purchases of non-financial assets </t>
    </r>
    <r>
      <rPr>
        <i/>
        <vertAlign val="superscript"/>
        <sz val="8"/>
        <rFont val="Arial"/>
        <family val="2"/>
      </rPr>
      <t>(a)</t>
    </r>
  </si>
  <si>
    <r>
      <t>(a)</t>
    </r>
    <r>
      <rPr>
        <sz val="7"/>
        <color theme="1"/>
        <rFont val="Times New Roman"/>
        <family val="1"/>
      </rPr>
      <t xml:space="preserve">     </t>
    </r>
    <r>
      <rPr>
        <sz val="7"/>
        <color theme="1"/>
        <rFont val="Arial"/>
        <family val="2"/>
      </rPr>
      <t>Material changes are outlined in Appendix 3: </t>
    </r>
    <r>
      <rPr>
        <i/>
        <sz val="7"/>
        <color theme="1"/>
        <rFont val="Arial"/>
        <family val="2"/>
      </rPr>
      <t>Major Spending Changes.</t>
    </r>
  </si>
  <si>
    <t>Forecast</t>
  </si>
  <si>
    <t>Ensure expense growth does not exceed revenue growth</t>
  </si>
  <si>
    <t>- Current estimate (revenue growth minus expense growth)</t>
  </si>
  <si>
    <t>- 2016-17 PFPS compliance</t>
  </si>
  <si>
    <t>- 2016-17 Mid-year Review compliance</t>
  </si>
  <si>
    <t>No</t>
  </si>
  <si>
    <t>Yes</t>
  </si>
  <si>
    <t>Maintain a cash surplus from operating activities for the general</t>
  </si>
  <si>
    <t>government sector of at least 50% of infrastructure spend</t>
  </si>
  <si>
    <t>- Current estimate</t>
  </si>
  <si>
    <t>Maintain TNPS net debt at or below 55% of revenue</t>
  </si>
  <si>
    <t>Maintain a TNPS cash operating surplus of at least 5% of</t>
  </si>
  <si>
    <t>receipts</t>
  </si>
  <si>
    <t>Maintain the State's tax competitiveness</t>
  </si>
  <si>
    <t>2016 17 PRE-ELECTION FINANCIAL PROJECTIONS STATEMENT FINANCIAL TARGET COMPLIANCE</t>
  </si>
  <si>
    <t>Royalty income and North West</t>
  </si>
  <si>
    <t>±80</t>
  </si>
  <si>
    <t>Shelf grants</t>
  </si>
  <si>
    <t>±76</t>
  </si>
  <si>
    <t>Petroleum royalties and North West</t>
  </si>
  <si>
    <r>
      <t>-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Prices</t>
    </r>
  </si>
  <si>
    <r>
      <t>-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Transactions</t>
    </r>
  </si>
  <si>
    <r>
      <t>(b)</t>
    </r>
    <r>
      <rPr>
        <sz val="7"/>
        <color theme="1"/>
        <rFont val="Times New Roman"/>
        <family val="1"/>
      </rPr>
      <t xml:space="preserve">     </t>
    </r>
    <r>
      <rPr>
        <sz val="7"/>
        <color theme="1"/>
        <rFont val="Arial"/>
        <family val="2"/>
      </rPr>
      <t>Including timing changes and other movements in agency infrastructure programs.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</si>
</sst>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\ \ \ ;\-#,##0\ \ \ ;\-\ \ \ "/>
    <numFmt numFmtId="166" formatCode="0.0"/>
    <numFmt numFmtId="167" formatCode="#,##0.0\ \ \ ;\-#,##0.0\ \ \ ;\-\ \ \ "/>
    <numFmt numFmtId="168" formatCode="#,##0.0"/>
    <numFmt numFmtId="169" formatCode="_(&quot;$&quot;* #,##0_);_(&quot;$&quot;* \(#,##0\);_(&quot;$&quot;* &quot;-&quot;??_);_(@_)"/>
    <numFmt numFmtId="170" formatCode="_(&quot;$&quot;* #,##0,\ &quot;k&quot;_);_(&quot;$&quot;* \(#,##0,\ &quot;k&quot;\);_(&quot;$&quot;* &quot;-&quot;??_);_(@_)"/>
    <numFmt numFmtId="171" formatCode="_(&quot;$&quot;* #,##0,,\ &quot;M&quot;_);_(&quot;$&quot;* \(#,##0,,\ &quot;M&quot;\);_(&quot;$&quot;* &quot;-&quot;??_);_(@_)"/>
    <numFmt numFmtId="172" formatCode="0.0%;\-0.0%"/>
    <numFmt numFmtId="173" formatCode="_(* #,##0_);_(* \(#,##0\);_(* &quot;-&quot;??_);_(@_)"/>
    <numFmt numFmtId="174" formatCode="0.0%"/>
    <numFmt numFmtId="175" formatCode="_(* #,##0_);_(* \(#,##0\)"/>
    <numFmt numFmtId="176" formatCode="d\-mmm\-yyyy"/>
    <numFmt numFmtId="177" formatCode="#,##0_)\ ;[Red]\(#,##0\);&quot;- &quot;\ "/>
    <numFmt numFmtId="178" formatCode="#,##0;\(#,##0\)"/>
    <numFmt numFmtId="179" formatCode="#,##0_ ;\(#,##0\);\-\ "/>
    <numFmt numFmtId="180" formatCode="#,##0;[Red]\(#,##0\);\-"/>
    <numFmt numFmtId="181" formatCode="_(* #,##0.00_);_(* \(#,##0.00\);_(* &quot;-&quot;??_);_(@_)"/>
    <numFmt numFmtId="182" formatCode="_(* #,##0_);_(* \(#,##0\);_(* &quot;-&quot;_);_(@_)"/>
    <numFmt numFmtId="183" formatCode="&quot;o.k.&quot;;&quot;false&quot;;&quot;error&quot;"/>
    <numFmt numFmtId="184" formatCode="&quot;$&quot;#,##0.00;\(&quot;$&quot;#,##0.00\)"/>
    <numFmt numFmtId="185" formatCode="_(&quot;$&quot;* #,##0.00_);_(&quot;$&quot;* \(#,##0.00\);_(&quot;$&quot;* &quot;-&quot;??_);_(@_)"/>
    <numFmt numFmtId="186" formatCode="_-&quot;£&quot;* #,##0.00_-;\-&quot;£&quot;* #,##0.00_-;_-&quot;£&quot;* &quot;-&quot;??_-;_-@_-"/>
    <numFmt numFmtId="187" formatCode="dd\ mmm\ yyyy_);;;&quot;  &quot;@"/>
    <numFmt numFmtId="188" formatCode="mmm/yyyy_);;;&quot;  &quot;@"/>
    <numFmt numFmtId="189" formatCode="0.0000"/>
    <numFmt numFmtId="190" formatCode="#,##0_);\(#,##0\);&quot;- &quot;;&quot;  &quot;@"/>
    <numFmt numFmtId="191" formatCode="_ * #,##0_)\ _$_ ;_ * \(#,##0\)\ _$_ ;_ * &quot;-&quot;_)\ _$_ ;_ @_ "/>
    <numFmt numFmtId="192" formatCode="_ * #,##0.00_)\ _$_ ;_ * \(#,##0.00\)\ _$_ ;_ * &quot;-&quot;??_)\ _$_ ;_ @_ "/>
    <numFmt numFmtId="193" formatCode="_-[$€-2]* #,##0.00_-;\-[$€-2]* #,##0.00_-;_-[$€-2]* &quot;-&quot;??_-"/>
    <numFmt numFmtId="194" formatCode="#,##0;\(#,##0\);0"/>
    <numFmt numFmtId="195" formatCode="_(* #,##0_);_(* \(#,##0\);_(* &quot; - &quot;_);_(@_)"/>
    <numFmt numFmtId="196" formatCode="#,##0_);[Red]\(#,##0\);\-_)"/>
    <numFmt numFmtId="197" formatCode="[Magenta]&quot;Err&quot;;[Magenta]&quot;Err&quot;;[Blue]&quot;OK&quot;;[Black]General"/>
    <numFmt numFmtId="198" formatCode="[Blue]&quot;P&quot;;;[Red]&quot;O&quot;"/>
    <numFmt numFmtId="199" formatCode="General\ &quot;.&quot;"/>
    <numFmt numFmtId="200" formatCode="0.0_)%;[Red]\(0.0%\);0.0_)%"/>
    <numFmt numFmtId="201" formatCode="[Red][&gt;1]&quot;&gt;100 %&quot;;[Red]\(0.0%\);0.0_)%"/>
    <numFmt numFmtId="202" formatCode="#,##0.0000_);\(#,##0.0000\);&quot;- &quot;;&quot;  &quot;@"/>
    <numFmt numFmtId="203" formatCode="#,##0_ ;[Red]\(#,##0\);\-\ "/>
    <numFmt numFmtId="204" formatCode="#,##0.0_);\(#,##0.0\)"/>
    <numFmt numFmtId="205" formatCode="#\ ###\ ###\ ###\ ##0.00"/>
    <numFmt numFmtId="206" formatCode="&quot;YEAR&quot;\ 0"/>
    <numFmt numFmtId="207" formatCode="&quot;$&quot;#,##0_);[Red]\(&quot;$&quot;#,##0\)"/>
    <numFmt numFmtId="208" formatCode="_-* #,##0_-;_-* #,##0\-;_-* &quot;-&quot;_-;_-@_-"/>
    <numFmt numFmtId="209" formatCode="_-* #,##0.00_-;_-* #,##0.00\-;_-* &quot;-&quot;??_-;_-@_-"/>
    <numFmt numFmtId="210" formatCode="#,##0;\(#,##0\);\-"/>
    <numFmt numFmtId="211" formatCode="#,##0.000;[Red]\-#,##0.000"/>
    <numFmt numFmtId="212" formatCode="&quot;$&quot;\ #,##0.00_);[Red]\(&quot;$&quot;\ #,##0.00\)"/>
    <numFmt numFmtId="213" formatCode="0.00_)"/>
    <numFmt numFmtId="214" formatCode="#,##0;[Red]\-#,##0;&quot;&quot;"/>
    <numFmt numFmtId="215" formatCode="###0_);\(###0\);&quot;- &quot;;&quot;  &quot;@"/>
    <numFmt numFmtId="216" formatCode="dd\ mmm\ yy"/>
    <numFmt numFmtId="217" formatCode="mmm\ yy"/>
    <numFmt numFmtId="218" formatCode="#,##0.0,;\(#,##0.0,\);\-_)_0"/>
    <numFmt numFmtId="219" formatCode="0.00%;\(0.00%\)"/>
    <numFmt numFmtId="220" formatCode="0.0&quot;x&quot;;@_)"/>
    <numFmt numFmtId="221" formatCode="_(#,##0_);\(#,##0\);_(#,##0_)"/>
    <numFmt numFmtId="222" formatCode="_-* #,##0_-;[Red]\(\ #,##0\);_-* &quot;-&quot;??_-;_-@_-"/>
    <numFmt numFmtId="223" formatCode="#,##0.0;\(#,##0.0\)"/>
    <numFmt numFmtId="224" formatCode="_(* #,##0.00%_);_(* \(#,##0.00%\);_(* #,##0.00%_);_(@_)"/>
    <numFmt numFmtId="225" formatCode="_-&quot;fl&quot;\ * #,##0_-;_-&quot;fl&quot;\ * #,##0\-;_-&quot;fl&quot;\ * &quot;-&quot;_-;_-@_-"/>
    <numFmt numFmtId="226" formatCode="_-&quot;fl&quot;\ * #,##0.00_-;_-&quot;fl&quot;\ * #,##0.00\-;_-&quot;fl&quot;\ * &quot;-&quot;??_-;_-@_-"/>
    <numFmt numFmtId="227" formatCode="_ * #,##0_)\ &quot;$&quot;_ ;_ * \(#,##0\)\ &quot;$&quot;_ ;_ * &quot;-&quot;_)\ &quot;$&quot;_ ;_ @_ "/>
    <numFmt numFmtId="228" formatCode="0#"/>
    <numFmt numFmtId="229" formatCode="#,##0&quot;yrs&quot;"/>
    <numFmt numFmtId="230" formatCode="_-* #,##0_-;* \-#,##0_-;_-* &quot;-&quot;??_-;_-@_-"/>
    <numFmt numFmtId="231" formatCode="#,##0.0_ ;\-#,##0.0\ "/>
    <numFmt numFmtId="232" formatCode="#,##0\ \ ;\-#,##0\ \ ;\-\ \ "/>
    <numFmt numFmtId="233" formatCode="#,##0.00\ \ ;\-#,##0.00\ \ ;\-\ \ "/>
    <numFmt numFmtId="234" formatCode="#,##0\ \ \ \ \ ;\-#,##0\ \ \ \ \ ;\-\ \ \ \ \ "/>
    <numFmt numFmtId="235" formatCode="#,##0.0\ \ \ \ \ ;\-#,##0.0\ \ \ \ \ ;\-\ \ \ \ \ "/>
    <numFmt numFmtId="236" formatCode="0.000"/>
    <numFmt numFmtId="237" formatCode="_(* #,##0.0_);_(* \(#,##0.0\);_(* &quot;-&quot;??_);_(@_)"/>
    <numFmt numFmtId="238" formatCode="_-* #,##0.0_-;\-* #,##0.0_-;_-* &quot;-&quot;??_-;_-@_-"/>
    <numFmt numFmtId="239" formatCode="#,##0.0000"/>
  </numFmts>
  <fonts count="207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Book Antiqua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48"/>
      <name val="Tahoma"/>
      <family val="2"/>
    </font>
    <font>
      <sz val="8"/>
      <name val="Tahoma"/>
      <family val="2"/>
    </font>
    <font>
      <b/>
      <sz val="10"/>
      <color indexed="48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4"/>
      <name val="Arial"/>
      <family val="2"/>
    </font>
    <font>
      <b/>
      <sz val="8"/>
      <name val="Arial"/>
      <family val="2"/>
    </font>
    <font>
      <sz val="2"/>
      <name val="Arial"/>
      <family val="2"/>
    </font>
    <font>
      <sz val="6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sz val="10"/>
      <name val="Helv"/>
    </font>
    <font>
      <sz val="10"/>
      <name val="Helvetica 45 Light"/>
      <family val="2"/>
    </font>
    <font>
      <sz val="10"/>
      <name val="Helv"/>
      <charset val="204"/>
    </font>
    <font>
      <sz val="12"/>
      <name val="Weiss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56"/>
      <name val="Book Antiqua"/>
      <family val="1"/>
    </font>
    <font>
      <sz val="10"/>
      <color indexed="18"/>
      <name val="Trebuchet MS"/>
      <family val="2"/>
    </font>
    <font>
      <sz val="10"/>
      <color indexed="12"/>
      <name val="Arial"/>
      <family val="2"/>
    </font>
    <font>
      <sz val="10"/>
      <name val="MS Sans Serif"/>
      <family val="2"/>
    </font>
    <font>
      <sz val="10"/>
      <color indexed="12"/>
      <name val="Times New Roman"/>
      <family val="1"/>
    </font>
    <font>
      <sz val="9"/>
      <color indexed="12"/>
      <name val="Arial"/>
      <family val="2"/>
    </font>
    <font>
      <sz val="10"/>
      <color indexed="20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36"/>
      <name val="Arial"/>
      <family val="2"/>
    </font>
    <font>
      <sz val="10"/>
      <color indexed="12"/>
      <name val="Palatino"/>
      <family val="1"/>
    </font>
    <font>
      <sz val="10"/>
      <name val="ZapfDingbats"/>
      <family val="5"/>
      <charset val="2"/>
    </font>
    <font>
      <sz val="11"/>
      <name val="Arial"/>
      <family val="2"/>
    </font>
    <font>
      <sz val="11"/>
      <color indexed="18"/>
      <name val="Arial"/>
      <family val="2"/>
    </font>
    <font>
      <sz val="12"/>
      <color indexed="8"/>
      <name val="Arial"/>
      <family val="2"/>
    </font>
    <font>
      <b/>
      <sz val="10"/>
      <color indexed="52"/>
      <name val="Arial"/>
      <family val="2"/>
    </font>
    <font>
      <b/>
      <sz val="8"/>
      <color indexed="37"/>
      <name val="Helvetica-Narrow"/>
      <family val="2"/>
    </font>
    <font>
      <sz val="10"/>
      <name val="Trebuchet MS"/>
      <family val="2"/>
    </font>
    <font>
      <sz val="11"/>
      <color indexed="8"/>
      <name val="Arial"/>
      <family val="2"/>
    </font>
    <font>
      <b/>
      <sz val="8"/>
      <color indexed="10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Tms Rmn"/>
    </font>
    <font>
      <sz val="10"/>
      <color indexed="12"/>
      <name val="Arial Narrow"/>
      <family val="2"/>
    </font>
    <font>
      <sz val="10"/>
      <name val="Arial Narrow"/>
      <family val="2"/>
    </font>
    <font>
      <sz val="11"/>
      <name val="Times New Roman"/>
      <family val="1"/>
    </font>
    <font>
      <sz val="10"/>
      <color indexed="50"/>
      <name val="Arial"/>
      <family val="2"/>
    </font>
    <font>
      <sz val="9"/>
      <name val="Tms Rmn"/>
    </font>
    <font>
      <b/>
      <sz val="12"/>
      <color indexed="10"/>
      <name val="Arial"/>
      <family val="2"/>
    </font>
    <font>
      <i/>
      <sz val="10"/>
      <color indexed="23"/>
      <name val="Arial"/>
      <family val="2"/>
    </font>
    <font>
      <sz val="10"/>
      <color indexed="12"/>
      <name val="Trebuchet MS"/>
      <family val="2"/>
    </font>
    <font>
      <b/>
      <sz val="32"/>
      <name val="Helvetica"/>
      <family val="2"/>
    </font>
    <font>
      <sz val="9"/>
      <name val="Times New Roman"/>
      <family val="1"/>
    </font>
    <font>
      <b/>
      <sz val="8"/>
      <color indexed="12"/>
      <name val="Arial"/>
      <family val="2"/>
    </font>
    <font>
      <b/>
      <sz val="10"/>
      <color indexed="8"/>
      <name val="Wingdings 2"/>
      <family val="1"/>
      <charset val="2"/>
    </font>
    <font>
      <b/>
      <sz val="12"/>
      <color indexed="8"/>
      <name val="Arial"/>
      <family val="2"/>
    </font>
    <font>
      <b/>
      <sz val="10.5"/>
      <color indexed="8"/>
      <name val="Arial"/>
      <family val="2"/>
    </font>
    <font>
      <i/>
      <sz val="10"/>
      <color indexed="8"/>
      <name val="Arial"/>
      <family val="2"/>
    </font>
    <font>
      <sz val="10"/>
      <name val="Helvetica"/>
      <family val="2"/>
    </font>
    <font>
      <sz val="10"/>
      <color indexed="56"/>
      <name val="Trebuchet MS"/>
      <family val="2"/>
    </font>
    <font>
      <sz val="10"/>
      <color indexed="18"/>
      <name val="Arial"/>
      <family val="2"/>
    </font>
    <font>
      <sz val="12"/>
      <name val="Arial MT"/>
    </font>
    <font>
      <sz val="10"/>
      <color indexed="17"/>
      <name val="Arial"/>
      <family val="2"/>
    </font>
    <font>
      <sz val="11"/>
      <color indexed="23"/>
      <name val="Arial"/>
      <family val="2"/>
    </font>
    <font>
      <b/>
      <i/>
      <sz val="10"/>
      <name val="Helvetica-Narrow"/>
      <family val="2"/>
    </font>
    <font>
      <b/>
      <sz val="10"/>
      <color indexed="9"/>
      <name val="Trebuchet MS"/>
      <family val="2"/>
    </font>
    <font>
      <b/>
      <sz val="10"/>
      <color indexed="41"/>
      <name val="Trebuchet MS"/>
      <family val="2"/>
    </font>
    <font>
      <sz val="10"/>
      <color indexed="41"/>
      <name val="Trebuchet MS"/>
      <family val="2"/>
    </font>
    <font>
      <b/>
      <sz val="10"/>
      <name val="Trebuchet MS"/>
      <family val="2"/>
    </font>
    <font>
      <sz val="9"/>
      <name val="Arial"/>
      <family val="2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24"/>
      <name val="Geneva"/>
    </font>
    <font>
      <b/>
      <sz val="24"/>
      <name val="Geneva"/>
      <family val="2"/>
    </font>
    <font>
      <i/>
      <sz val="10"/>
      <color indexed="22"/>
      <name val="Trebuchet MS"/>
      <family val="2"/>
    </font>
    <font>
      <b/>
      <sz val="10"/>
      <color indexed="12"/>
      <name val="Arial"/>
      <family val="2"/>
    </font>
    <font>
      <b/>
      <i/>
      <sz val="12"/>
      <color indexed="9"/>
      <name val="Arial"/>
      <family val="2"/>
    </font>
    <font>
      <u/>
      <sz val="10"/>
      <color indexed="12"/>
      <name val="Geneva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24"/>
      <name val="Arial"/>
      <family val="2"/>
    </font>
    <font>
      <sz val="10"/>
      <color indexed="18"/>
      <name val="Times New Roman"/>
      <family val="1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10"/>
      <color indexed="23"/>
      <name val="Trebuchet MS"/>
      <family val="2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10"/>
      <color indexed="52"/>
      <name val="Arial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b/>
      <i/>
      <sz val="14"/>
      <name val="Arial"/>
      <family val="2"/>
    </font>
    <font>
      <sz val="14"/>
      <name val="Helvetica"/>
      <family val="2"/>
    </font>
    <font>
      <sz val="10"/>
      <name val="Geneva"/>
      <family val="2"/>
    </font>
    <font>
      <sz val="8"/>
      <color indexed="10"/>
      <name val="Arial"/>
      <family val="2"/>
    </font>
    <font>
      <i/>
      <u/>
      <sz val="10"/>
      <color indexed="58"/>
      <name val="Trebuchet MS"/>
      <family val="2"/>
    </font>
    <font>
      <b/>
      <i/>
      <sz val="12"/>
      <name val="Britannic Bold"/>
      <family val="2"/>
    </font>
    <font>
      <sz val="10"/>
      <color indexed="60"/>
      <name val="Arial"/>
      <family val="2"/>
    </font>
    <font>
      <sz val="10"/>
      <color indexed="22"/>
      <name val="Book Antiqua"/>
      <family val="1"/>
    </font>
    <font>
      <sz val="10"/>
      <color indexed="22"/>
      <name val="Trebuchet MS"/>
      <family val="2"/>
    </font>
    <font>
      <b/>
      <i/>
      <sz val="16"/>
      <name val="Helv"/>
    </font>
    <font>
      <sz val="11"/>
      <color theme="1"/>
      <name val="Calibri"/>
      <family val="2"/>
      <scheme val="minor"/>
    </font>
    <font>
      <i/>
      <sz val="10"/>
      <name val="Helv"/>
    </font>
    <font>
      <sz val="9"/>
      <color indexed="8"/>
      <name val="Arial"/>
      <family val="2"/>
    </font>
    <font>
      <sz val="10"/>
      <color indexed="14"/>
      <name val="Arial"/>
      <family val="2"/>
    </font>
    <font>
      <b/>
      <sz val="10"/>
      <name val="Antique Olive"/>
      <family val="2"/>
    </font>
    <font>
      <sz val="10"/>
      <name val="Antique Olive"/>
      <family val="2"/>
    </font>
    <font>
      <b/>
      <sz val="14"/>
      <name val="Antique Olive"/>
      <family val="2"/>
    </font>
    <font>
      <i/>
      <sz val="10"/>
      <name val="Antique Olive"/>
      <family val="2"/>
    </font>
    <font>
      <b/>
      <sz val="18"/>
      <name val="Antique Olive"/>
      <family val="2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1"/>
      <color indexed="8"/>
      <name val="Arial"/>
      <family val="2"/>
    </font>
    <font>
      <b/>
      <sz val="22"/>
      <color indexed="8"/>
      <name val="Times New Roman"/>
      <family val="1"/>
    </font>
    <font>
      <sz val="10"/>
      <name val="Times New Roman"/>
      <family val="1"/>
    </font>
    <font>
      <sz val="10"/>
      <name val="Palatino"/>
      <family val="1"/>
    </font>
    <font>
      <sz val="9"/>
      <color indexed="8"/>
      <name val="Calibri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i/>
      <sz val="12"/>
      <color indexed="10"/>
      <name val="Times New Roman"/>
      <family val="1"/>
    </font>
    <font>
      <sz val="8"/>
      <name val="Helvetica"/>
      <family val="2"/>
    </font>
    <font>
      <sz val="8"/>
      <color indexed="16"/>
      <name val="Courier New"/>
      <family val="3"/>
    </font>
    <font>
      <b/>
      <sz val="11"/>
      <name val="Arial"/>
      <family val="2"/>
    </font>
    <font>
      <sz val="10"/>
      <color indexed="19"/>
      <name val="Arial"/>
      <family val="2"/>
    </font>
    <font>
      <i/>
      <sz val="9"/>
      <color indexed="17"/>
      <name val="Arial"/>
      <family val="2"/>
    </font>
    <font>
      <sz val="7"/>
      <name val="Times New Roman"/>
      <family val="1"/>
    </font>
    <font>
      <b/>
      <sz val="14"/>
      <name val="Arial"/>
      <family val="2"/>
    </font>
    <font>
      <b/>
      <i/>
      <sz val="14"/>
      <color indexed="9"/>
      <name val="Times New Roman"/>
      <family val="1"/>
    </font>
    <font>
      <b/>
      <sz val="10"/>
      <name val="Arial Narrow"/>
      <family val="2"/>
    </font>
    <font>
      <i/>
      <sz val="10"/>
      <name val="Arial"/>
      <family val="2"/>
    </font>
    <font>
      <sz val="10"/>
      <color indexed="22"/>
      <name val="Arial"/>
      <family val="2"/>
    </font>
    <font>
      <b/>
      <sz val="24"/>
      <name val="Helvetica"/>
      <family val="2"/>
    </font>
    <font>
      <sz val="10"/>
      <color indexed="10"/>
      <name val="Arial Narrow"/>
      <family val="2"/>
    </font>
    <font>
      <sz val="12"/>
      <name val="細明體"/>
      <family val="3"/>
      <charset val="136"/>
    </font>
    <font>
      <sz val="8"/>
      <color theme="1"/>
      <name val="Arial"/>
      <family val="2"/>
    </font>
    <font>
      <b/>
      <vertAlign val="superscript"/>
      <sz val="13"/>
      <name val="Tahoma"/>
      <family val="2"/>
    </font>
    <font>
      <sz val="9"/>
      <color indexed="14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vertAlign val="superscript"/>
      <sz val="8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Times New Roman"/>
      <family val="1"/>
    </font>
    <font>
      <sz val="8"/>
      <color rgb="FFFF0000"/>
      <name val="Arial"/>
      <family val="2"/>
    </font>
    <font>
      <sz val="7"/>
      <color theme="1"/>
      <name val="Arial"/>
      <family val="2"/>
    </font>
    <font>
      <sz val="7"/>
      <color theme="1"/>
      <name val="Times New Roman"/>
      <family val="1"/>
    </font>
    <font>
      <b/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u/>
      <sz val="8"/>
      <name val="Arial"/>
      <family val="2"/>
    </font>
    <font>
      <u/>
      <sz val="8"/>
      <color theme="1"/>
      <name val="Arial"/>
      <family val="2"/>
    </font>
    <font>
      <i/>
      <vertAlign val="superscript"/>
      <sz val="8"/>
      <name val="Arial"/>
      <family val="2"/>
    </font>
    <font>
      <i/>
      <sz val="7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mediumGray">
        <fgColor indexed="9"/>
        <b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mediumGray">
        <fgColor indexed="9"/>
        <bgColor indexed="57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gray0625">
        <bgColor indexed="22"/>
      </patternFill>
    </fill>
    <fill>
      <patternFill patternType="solid">
        <fgColor indexed="35"/>
        <bgColor indexed="64"/>
      </patternFill>
    </fill>
    <fill>
      <patternFill patternType="lightGrid">
        <bgColor indexed="63"/>
      </patternFill>
    </fill>
    <fill>
      <patternFill patternType="solid">
        <fgColor indexed="5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fgColor indexed="13"/>
        <bgColor indexed="13"/>
      </patternFill>
    </fill>
    <fill>
      <patternFill patternType="solid">
        <fgColor indexed="3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65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mediumGray">
        <fgColor indexed="22"/>
        <bgColor indexed="27"/>
      </patternFill>
    </fill>
    <fill>
      <patternFill patternType="solid">
        <fgColor indexed="17"/>
        <bgColor indexed="64"/>
      </patternFill>
    </fill>
    <fill>
      <patternFill patternType="darkGray">
        <fgColor indexed="9"/>
        <bgColor indexed="26"/>
      </patternFill>
    </fill>
    <fill>
      <patternFill patternType="gray0625">
        <fgColor indexed="22"/>
        <b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lightGray">
        <fgColor indexed="9"/>
        <bgColor indexed="26"/>
      </patternFill>
    </fill>
    <fill>
      <patternFill patternType="solid">
        <fgColor rgb="FFC0C0C0"/>
        <bgColor rgb="FF000000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9"/>
      </left>
      <right style="hair">
        <color indexed="29"/>
      </right>
      <top style="hair">
        <color indexed="29"/>
      </top>
      <bottom style="hair">
        <color indexed="29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otted">
        <color indexed="28"/>
      </left>
      <right/>
      <top style="dotted">
        <color indexed="28"/>
      </top>
      <bottom style="dotted">
        <color indexed="2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19"/>
      </left>
      <right style="dashed">
        <color indexed="19"/>
      </right>
      <top style="dashed">
        <color indexed="19"/>
      </top>
      <bottom style="dashed">
        <color indexed="1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n">
        <color indexed="64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</borders>
  <cellStyleXfs count="671">
    <xf numFmtId="0" fontId="0" fillId="0" borderId="0"/>
    <xf numFmtId="0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7" fillId="0" borderId="0"/>
    <xf numFmtId="0" fontId="20" fillId="22" borderId="0" applyNumberFormat="0" applyBorder="0" applyAlignment="0" applyProtection="0"/>
    <xf numFmtId="0" fontId="21" fillId="23" borderId="7" applyNumberFormat="0" applyFont="0" applyAlignment="0" applyProtection="0"/>
    <xf numFmtId="0" fontId="22" fillId="20" borderId="8" applyNumberFormat="0" applyAlignment="0" applyProtection="0"/>
    <xf numFmtId="0" fontId="7" fillId="0" borderId="0" applyFont="0" applyFill="0" applyBorder="0" applyAlignment="0" applyProtection="0"/>
    <xf numFmtId="164" fontId="23" fillId="0" borderId="0">
      <alignment horizontal="left" vertical="center"/>
    </xf>
    <xf numFmtId="0" fontId="24" fillId="0" borderId="0"/>
    <xf numFmtId="164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9" fillId="0" borderId="0"/>
    <xf numFmtId="0" fontId="6" fillId="0" borderId="0"/>
    <xf numFmtId="0" fontId="39" fillId="0" borderId="0"/>
    <xf numFmtId="0" fontId="7" fillId="0" borderId="0"/>
    <xf numFmtId="0" fontId="7" fillId="0" borderId="0" applyFont="0" applyFill="0" applyBorder="0" applyAlignment="0" applyProtection="0"/>
    <xf numFmtId="0" fontId="42" fillId="0" borderId="0"/>
    <xf numFmtId="0" fontId="43" fillId="0" borderId="0"/>
    <xf numFmtId="169" fontId="7" fillId="0" borderId="0" applyFont="0" applyFill="0" applyBorder="0" applyAlignment="0" applyProtection="0"/>
    <xf numFmtId="170" fontId="7" fillId="0" borderId="11" applyFont="0" applyFill="0" applyBorder="0" applyAlignment="0" applyProtection="0"/>
    <xf numFmtId="171" fontId="7" fillId="0" borderId="11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72" fontId="46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47" fillId="2" borderId="0" applyNumberFormat="0" applyBorder="0" applyAlignment="0" applyProtection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5" borderId="0" applyNumberFormat="0" applyBorder="0" applyAlignment="0" applyProtection="0"/>
    <xf numFmtId="0" fontId="47" fillId="8" borderId="0" applyNumberFormat="0" applyBorder="0" applyAlignment="0" applyProtection="0"/>
    <xf numFmtId="0" fontId="47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7" fillId="0" borderId="0"/>
    <xf numFmtId="0" fontId="49" fillId="2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9" borderId="0" applyNumberFormat="0" applyBorder="0" applyAlignment="0" applyProtection="0"/>
    <xf numFmtId="173" fontId="50" fillId="27" borderId="0"/>
    <xf numFmtId="0" fontId="51" fillId="24" borderId="12" applyNumberFormat="0"/>
    <xf numFmtId="0" fontId="7" fillId="0" borderId="0"/>
    <xf numFmtId="174" fontId="52" fillId="0" borderId="13" applyNumberFormat="0"/>
    <xf numFmtId="0" fontId="52" fillId="28" borderId="13"/>
    <xf numFmtId="0" fontId="53" fillId="0" borderId="0" applyFont="0" applyFill="0" applyBorder="0" applyAlignment="0" applyProtection="0"/>
    <xf numFmtId="3" fontId="54" fillId="28" borderId="0">
      <alignment horizontal="center"/>
      <protection locked="0"/>
    </xf>
    <xf numFmtId="175" fontId="55" fillId="28" borderId="13" applyBorder="0"/>
    <xf numFmtId="176" fontId="52" fillId="28" borderId="13">
      <alignment horizontal="center"/>
      <protection locked="0"/>
    </xf>
    <xf numFmtId="174" fontId="52" fillId="0" borderId="13" applyNumberFormat="0"/>
    <xf numFmtId="0" fontId="42" fillId="0" borderId="0"/>
    <xf numFmtId="0" fontId="7" fillId="24" borderId="0">
      <alignment vertical="center"/>
    </xf>
    <xf numFmtId="0" fontId="56" fillId="3" borderId="0" applyNumberFormat="0" applyBorder="0" applyAlignment="0" applyProtection="0"/>
    <xf numFmtId="0" fontId="57" fillId="29" borderId="0" applyNumberFormat="0" applyBorder="0" applyAlignment="0" applyProtection="0"/>
    <xf numFmtId="0" fontId="30" fillId="24" borderId="0" applyNumberFormat="0" applyBorder="0" applyAlignment="0" applyProtection="0"/>
    <xf numFmtId="0" fontId="58" fillId="30" borderId="0" applyNumberFormat="0" applyBorder="0" applyAlignment="0" applyProtection="0"/>
    <xf numFmtId="0" fontId="52" fillId="31" borderId="0" applyNumberFormat="0" applyBorder="0" applyAlignment="0" applyProtection="0"/>
    <xf numFmtId="0" fontId="30" fillId="32" borderId="0" applyNumberFormat="0" applyBorder="0" applyAlignment="0"/>
    <xf numFmtId="0" fontId="7" fillId="31" borderId="0" applyNumberFormat="0" applyBorder="0" applyAlignment="0" applyProtection="0"/>
    <xf numFmtId="0" fontId="30" fillId="33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9" fontId="60" fillId="0" borderId="0">
      <alignment horizontal="center"/>
    </xf>
    <xf numFmtId="177" fontId="7" fillId="28" borderId="14">
      <alignment horizontal="right"/>
      <protection locked="0"/>
    </xf>
    <xf numFmtId="0" fontId="61" fillId="0" borderId="0"/>
    <xf numFmtId="178" fontId="62" fillId="34" borderId="15" applyNumberFormat="0">
      <alignment vertical="center"/>
    </xf>
    <xf numFmtId="0" fontId="63" fillId="33" borderId="15" applyNumberFormat="0">
      <alignment vertical="center"/>
    </xf>
    <xf numFmtId="1" fontId="7" fillId="35" borderId="16" applyNumberFormat="0">
      <alignment vertical="center"/>
    </xf>
    <xf numFmtId="178" fontId="63" fillId="36" borderId="17">
      <alignment vertical="center"/>
    </xf>
    <xf numFmtId="178" fontId="62" fillId="24" borderId="15" applyNumberFormat="0">
      <alignment vertical="center"/>
    </xf>
    <xf numFmtId="179" fontId="62" fillId="37" borderId="0" applyNumberFormat="0">
      <alignment vertical="center"/>
    </xf>
    <xf numFmtId="179" fontId="62" fillId="38" borderId="0" applyNumberFormat="0">
      <alignment vertical="center"/>
    </xf>
    <xf numFmtId="179" fontId="32" fillId="0" borderId="15">
      <alignment vertical="center"/>
    </xf>
    <xf numFmtId="179" fontId="62" fillId="0" borderId="16">
      <alignment vertical="center"/>
    </xf>
    <xf numFmtId="3" fontId="62" fillId="0" borderId="16" applyNumberFormat="0">
      <alignment vertical="center"/>
    </xf>
    <xf numFmtId="178" fontId="7" fillId="39" borderId="15" applyNumberFormat="0" applyFont="0" applyAlignment="0">
      <alignment vertical="top"/>
    </xf>
    <xf numFmtId="1" fontId="7" fillId="28" borderId="0">
      <alignment horizontal="center" vertical="center"/>
    </xf>
    <xf numFmtId="178" fontId="62" fillId="37" borderId="16" applyNumberFormat="0">
      <alignment vertical="center"/>
    </xf>
    <xf numFmtId="3" fontId="64" fillId="32" borderId="18" applyBorder="0">
      <protection hidden="1"/>
    </xf>
    <xf numFmtId="3" fontId="41" fillId="32" borderId="19" applyBorder="0">
      <alignment horizontal="left"/>
      <protection hidden="1"/>
    </xf>
    <xf numFmtId="0" fontId="7" fillId="40" borderId="20" applyNumberFormat="0" applyBorder="0">
      <protection hidden="1"/>
    </xf>
    <xf numFmtId="0" fontId="65" fillId="20" borderId="1" applyNumberFormat="0" applyAlignment="0" applyProtection="0"/>
    <xf numFmtId="0" fontId="66" fillId="0" borderId="0" applyNumberFormat="0" applyAlignment="0">
      <alignment horizontal="center"/>
    </xf>
    <xf numFmtId="180" fontId="67" fillId="28" borderId="21"/>
    <xf numFmtId="0" fontId="67" fillId="41" borderId="14"/>
    <xf numFmtId="180" fontId="67" fillId="32" borderId="22"/>
    <xf numFmtId="180" fontId="67" fillId="33" borderId="21"/>
    <xf numFmtId="0" fontId="58" fillId="21" borderId="2" applyNumberFormat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8" fillId="0" borderId="0"/>
    <xf numFmtId="182" fontId="69" fillId="0" borderId="0" applyFill="0" applyBorder="0"/>
    <xf numFmtId="178" fontId="70" fillId="36" borderId="0" applyFont="0" applyAlignment="0">
      <alignment vertical="center" wrapText="1"/>
    </xf>
    <xf numFmtId="178" fontId="71" fillId="36" borderId="14" applyNumberFormat="0" applyBorder="0" applyAlignment="0">
      <alignment vertical="center" wrapText="1"/>
    </xf>
    <xf numFmtId="183" fontId="72" fillId="0" borderId="0">
      <alignment horizontal="right"/>
    </xf>
    <xf numFmtId="0" fontId="32" fillId="0" borderId="0">
      <alignment horizontal="center"/>
    </xf>
    <xf numFmtId="178" fontId="73" fillId="0" borderId="0" applyFill="0" applyBorder="0">
      <protection locked="0"/>
    </xf>
    <xf numFmtId="184" fontId="74" fillId="0" borderId="0" applyFill="0" applyBorder="0"/>
    <xf numFmtId="184" fontId="73" fillId="0" borderId="0" applyFill="0" applyBorder="0">
      <protection locked="0"/>
    </xf>
    <xf numFmtId="44" fontId="68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5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6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7" fillId="0" borderId="0" applyFont="0" applyFill="0" applyBorder="0" applyAlignment="0" applyProtection="0"/>
    <xf numFmtId="38" fontId="75" fillId="0" borderId="18" applyBorder="0"/>
    <xf numFmtId="38" fontId="76" fillId="28" borderId="23"/>
    <xf numFmtId="177" fontId="7" fillId="28" borderId="14">
      <alignment horizontal="right"/>
      <protection locked="0"/>
    </xf>
    <xf numFmtId="187" fontId="7" fillId="0" borderId="0" applyFont="0" applyFill="0" applyBorder="0" applyAlignment="0" applyProtection="0"/>
    <xf numFmtId="17" fontId="7" fillId="0" borderId="0"/>
    <xf numFmtId="15" fontId="73" fillId="0" borderId="0" applyFill="0" applyBorder="0">
      <protection locked="0"/>
    </xf>
    <xf numFmtId="14" fontId="7" fillId="0" borderId="0" applyFont="0" applyFill="0" applyBorder="0" applyAlignment="0" applyProtection="0"/>
    <xf numFmtId="187" fontId="7" fillId="0" borderId="0" applyFont="0" applyFill="0" applyBorder="0" applyAlignment="0" applyProtection="0">
      <alignment vertical="top"/>
    </xf>
    <xf numFmtId="188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/>
    <xf numFmtId="1" fontId="74" fillId="0" borderId="0" applyFill="0" applyBorder="0">
      <alignment horizontal="right"/>
    </xf>
    <xf numFmtId="2" fontId="74" fillId="0" borderId="0" applyFill="0" applyBorder="0">
      <alignment horizontal="right"/>
    </xf>
    <xf numFmtId="2" fontId="73" fillId="0" borderId="0" applyFill="0" applyBorder="0">
      <protection locked="0"/>
    </xf>
    <xf numFmtId="189" fontId="74" fillId="0" borderId="0" applyFill="0" applyBorder="0">
      <alignment horizontal="right"/>
    </xf>
    <xf numFmtId="189" fontId="73" fillId="0" borderId="0" applyFill="0" applyBorder="0">
      <protection locked="0"/>
    </xf>
    <xf numFmtId="190" fontId="7" fillId="42" borderId="0" applyNumberFormat="0" applyFont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66" fontId="77" fillId="0" borderId="0"/>
    <xf numFmtId="0" fontId="78" fillId="0" borderId="0">
      <alignment horizontal="left" vertical="center"/>
    </xf>
    <xf numFmtId="193" fontId="7" fillId="0" borderId="0" applyFont="0" applyFill="0" applyBorder="0" applyAlignment="0" applyProtection="0"/>
    <xf numFmtId="0" fontId="62" fillId="43" borderId="24" applyNumberFormat="0">
      <alignment vertical="center"/>
    </xf>
    <xf numFmtId="0" fontId="62" fillId="43" borderId="0">
      <alignment vertical="center"/>
    </xf>
    <xf numFmtId="0" fontId="79" fillId="0" borderId="0" applyNumberFormat="0" applyFill="0" applyBorder="0" applyAlignment="0" applyProtection="0"/>
    <xf numFmtId="0" fontId="80" fillId="44" borderId="1" applyNumberFormat="0"/>
    <xf numFmtId="194" fontId="7" fillId="32" borderId="0" applyNumberFormat="0" applyFont="0" applyBorder="0" applyAlignment="0" applyProtection="0"/>
    <xf numFmtId="0" fontId="80" fillId="44" borderId="1" applyNumberFormat="0"/>
    <xf numFmtId="0" fontId="8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95" fontId="82" fillId="0" borderId="0" applyFill="0" applyBorder="0">
      <alignment horizontal="right" vertical="top"/>
    </xf>
    <xf numFmtId="0" fontId="42" fillId="21" borderId="0" applyNumberFormat="0" applyFont="0" applyBorder="0" applyAlignment="0" applyProtection="0"/>
    <xf numFmtId="196" fontId="55" fillId="0" borderId="0" applyNumberFormat="0" applyAlignment="0"/>
    <xf numFmtId="197" fontId="83" fillId="0" borderId="0" applyFill="0" applyBorder="0"/>
    <xf numFmtId="15" fontId="47" fillId="0" borderId="0" applyFill="0" applyBorder="0" applyProtection="0">
      <alignment horizontal="center"/>
    </xf>
    <xf numFmtId="0" fontId="42" fillId="3" borderId="0" applyNumberFormat="0" applyFont="0" applyBorder="0" applyAlignment="0" applyProtection="0"/>
    <xf numFmtId="198" fontId="84" fillId="0" borderId="0" applyFill="0" applyBorder="0" applyProtection="0"/>
    <xf numFmtId="199" fontId="85" fillId="20" borderId="25" applyAlignment="0" applyProtection="0"/>
    <xf numFmtId="196" fontId="86" fillId="0" borderId="0" applyNumberFormat="0" applyFill="0" applyBorder="0" applyAlignment="0" applyProtection="0"/>
    <xf numFmtId="196" fontId="87" fillId="0" borderId="0" applyNumberFormat="0" applyFill="0" applyBorder="0" applyAlignment="0" applyProtection="0"/>
    <xf numFmtId="15" fontId="52" fillId="22" borderId="13">
      <alignment horizontal="center"/>
      <protection locked="0"/>
    </xf>
    <xf numFmtId="200" fontId="52" fillId="22" borderId="13" applyAlignment="0">
      <protection locked="0"/>
    </xf>
    <xf numFmtId="196" fontId="52" fillId="22" borderId="13" applyAlignment="0">
      <protection locked="0"/>
    </xf>
    <xf numFmtId="196" fontId="47" fillId="0" borderId="0" applyFill="0" applyBorder="0" applyAlignment="0"/>
    <xf numFmtId="41" fontId="82" fillId="0" borderId="0" applyFill="0" applyBorder="0" applyAlignment="0" applyProtection="0">
      <alignment horizontal="right" vertical="top"/>
    </xf>
    <xf numFmtId="200" fontId="47" fillId="0" borderId="0" applyFill="0" applyBorder="0" applyAlignment="0"/>
    <xf numFmtId="201" fontId="47" fillId="0" borderId="0" applyFill="0" applyBorder="0" applyAlignment="0" applyProtection="0"/>
    <xf numFmtId="0" fontId="42" fillId="0" borderId="26" applyNumberFormat="0" applyFont="0" applyAlignment="0" applyProtection="0"/>
    <xf numFmtId="0" fontId="82" fillId="0" borderId="0" applyFill="0" applyBorder="0">
      <alignment horizontal="left" vertical="top"/>
    </xf>
    <xf numFmtId="0" fontId="42" fillId="0" borderId="27" applyNumberFormat="0" applyFont="0" applyAlignment="0" applyProtection="0"/>
    <xf numFmtId="0" fontId="42" fillId="10" borderId="0" applyNumberFormat="0" applyFont="0" applyBorder="0" applyAlignment="0" applyProtection="0"/>
    <xf numFmtId="202" fontId="7" fillId="0" borderId="0" applyFont="0" applyFill="0" applyBorder="0" applyAlignment="0" applyProtection="0"/>
    <xf numFmtId="0" fontId="62" fillId="24" borderId="8" applyNumberFormat="0">
      <alignment vertical="center"/>
    </xf>
    <xf numFmtId="179" fontId="62" fillId="24" borderId="0" applyNumberFormat="0">
      <alignment vertical="center"/>
    </xf>
    <xf numFmtId="179" fontId="62" fillId="24" borderId="0" applyNumberFormat="0">
      <alignment vertical="center"/>
    </xf>
    <xf numFmtId="0" fontId="88" fillId="0" borderId="0" applyNumberFormat="0" applyFill="0" applyBorder="0" applyAlignment="0" applyProtection="0"/>
    <xf numFmtId="0" fontId="58" fillId="45" borderId="14">
      <alignment horizontal="center" vertical="center" wrapText="1"/>
    </xf>
    <xf numFmtId="0" fontId="89" fillId="46" borderId="14" applyNumberFormat="0"/>
    <xf numFmtId="190" fontId="90" fillId="0" borderId="0" applyNumberFormat="0" applyFill="0" applyBorder="0" applyAlignment="0" applyProtection="0"/>
    <xf numFmtId="0" fontId="62" fillId="0" borderId="0"/>
    <xf numFmtId="0" fontId="42" fillId="0" borderId="0" applyFont="0" applyFill="0" applyBorder="0" applyAlignment="0" applyProtection="0"/>
    <xf numFmtId="179" fontId="62" fillId="0" borderId="0">
      <alignment vertical="center"/>
      <protection locked="0"/>
    </xf>
    <xf numFmtId="179" fontId="62" fillId="0" borderId="0">
      <alignment vertical="center"/>
      <protection locked="0"/>
    </xf>
    <xf numFmtId="203" fontId="62" fillId="0" borderId="0">
      <alignment vertical="center"/>
      <protection locked="0"/>
    </xf>
    <xf numFmtId="0" fontId="91" fillId="47" borderId="0"/>
    <xf numFmtId="0" fontId="92" fillId="4" borderId="0" applyNumberFormat="0" applyBorder="0" applyAlignment="0" applyProtection="0"/>
    <xf numFmtId="178" fontId="62" fillId="0" borderId="28">
      <alignment vertical="center"/>
    </xf>
    <xf numFmtId="0" fontId="7" fillId="48" borderId="29" applyNumberFormat="0" applyAlignment="0">
      <protection hidden="1"/>
    </xf>
    <xf numFmtId="38" fontId="5" fillId="24" borderId="0" applyNumberFormat="0" applyBorder="0" applyAlignment="0" applyProtection="0"/>
    <xf numFmtId="0" fontId="93" fillId="24" borderId="30" applyNumberFormat="0">
      <alignment vertical="center"/>
    </xf>
    <xf numFmtId="179" fontId="93" fillId="49" borderId="0" applyNumberFormat="0">
      <alignment vertical="center"/>
    </xf>
    <xf numFmtId="0" fontId="93" fillId="49" borderId="30" applyNumberFormat="0">
      <alignment vertical="center"/>
    </xf>
    <xf numFmtId="0" fontId="30" fillId="0" borderId="0"/>
    <xf numFmtId="9" fontId="52" fillId="28" borderId="0">
      <alignment horizontal="right"/>
      <protection locked="0"/>
    </xf>
    <xf numFmtId="0" fontId="67" fillId="50" borderId="0" applyNumberFormat="0"/>
    <xf numFmtId="0" fontId="7" fillId="51" borderId="0"/>
    <xf numFmtId="0" fontId="94" fillId="0" borderId="0"/>
    <xf numFmtId="194" fontId="31" fillId="0" borderId="0" applyNumberFormat="0" applyFill="0" applyBorder="0" applyAlignment="0" applyProtection="0"/>
    <xf numFmtId="0" fontId="31" fillId="52" borderId="0" applyFont="0" applyAlignment="0">
      <alignment vertical="center"/>
    </xf>
    <xf numFmtId="0" fontId="95" fillId="53" borderId="0" applyNumberFormat="0"/>
    <xf numFmtId="0" fontId="96" fillId="54" borderId="25" applyNumberFormat="0"/>
    <xf numFmtId="0" fontId="97" fillId="55" borderId="25" applyNumberFormat="0"/>
    <xf numFmtId="0" fontId="98" fillId="56" borderId="25"/>
    <xf numFmtId="0" fontId="99" fillId="0" borderId="0"/>
    <xf numFmtId="1" fontId="100" fillId="0" borderId="0">
      <alignment horizontal="center"/>
    </xf>
    <xf numFmtId="1" fontId="100" fillId="0" borderId="0"/>
    <xf numFmtId="1" fontId="101" fillId="0" borderId="0"/>
    <xf numFmtId="1" fontId="102" fillId="0" borderId="0"/>
    <xf numFmtId="0" fontId="103" fillId="0" borderId="3" applyNumberFormat="0" applyFill="0" applyAlignment="0" applyProtection="0"/>
    <xf numFmtId="0" fontId="104" fillId="0" borderId="4" applyNumberFormat="0" applyFill="0" applyAlignment="0" applyProtection="0"/>
    <xf numFmtId="0" fontId="105" fillId="0" borderId="5" applyNumberFormat="0" applyFill="0" applyAlignment="0" applyProtection="0"/>
    <xf numFmtId="0" fontId="105" fillId="0" borderId="0" applyNumberFormat="0" applyFill="0" applyBorder="0" applyAlignment="0" applyProtection="0"/>
    <xf numFmtId="204" fontId="30" fillId="0" borderId="0" applyProtection="0"/>
    <xf numFmtId="0" fontId="106" fillId="0" borderId="31"/>
    <xf numFmtId="0" fontId="107" fillId="0" borderId="31"/>
    <xf numFmtId="0" fontId="107" fillId="0" borderId="31"/>
    <xf numFmtId="0" fontId="7" fillId="34" borderId="0" applyNumberFormat="0" applyFont="0" applyBorder="0" applyAlignment="0">
      <protection hidden="1"/>
    </xf>
    <xf numFmtId="0" fontId="108" fillId="0" borderId="0" applyNumberFormat="0"/>
    <xf numFmtId="15" fontId="7" fillId="28" borderId="0" applyBorder="0"/>
    <xf numFmtId="0" fontId="109" fillId="28" borderId="0" applyBorder="0" applyProtection="0"/>
    <xf numFmtId="0" fontId="55" fillId="28" borderId="0" applyBorder="0" applyProtection="0"/>
    <xf numFmtId="1" fontId="52" fillId="56" borderId="0" applyBorder="0" applyProtection="0"/>
    <xf numFmtId="0" fontId="7" fillId="28" borderId="0" applyBorder="0" applyProtection="0"/>
    <xf numFmtId="1" fontId="52" fillId="28" borderId="0" applyBorder="0" applyAlignment="0" applyProtection="0"/>
    <xf numFmtId="205" fontId="52" fillId="28" borderId="0" applyBorder="0" applyProtection="0"/>
    <xf numFmtId="10" fontId="52" fillId="28" borderId="0" applyBorder="0" applyProtection="0"/>
    <xf numFmtId="206" fontId="52" fillId="28" borderId="0" applyBorder="0" applyProtection="0"/>
    <xf numFmtId="0" fontId="70" fillId="57" borderId="0"/>
    <xf numFmtId="0" fontId="110" fillId="57" borderId="0"/>
    <xf numFmtId="0" fontId="70" fillId="57" borderId="0"/>
    <xf numFmtId="0" fontId="57" fillId="57" borderId="0"/>
    <xf numFmtId="15" fontId="7" fillId="0" borderId="0" applyFill="0" applyBorder="0"/>
    <xf numFmtId="0" fontId="7" fillId="0" borderId="0"/>
    <xf numFmtId="0" fontId="7" fillId="0" borderId="0" applyFill="0" applyBorder="0">
      <alignment horizontal="right"/>
    </xf>
    <xf numFmtId="1" fontId="7" fillId="0" borderId="32" applyFill="0" applyBorder="0" applyAlignment="0"/>
    <xf numFmtId="205" fontId="7" fillId="0" borderId="32" applyFill="0" applyBorder="0"/>
    <xf numFmtId="205" fontId="30" fillId="0" borderId="0" applyFill="0" applyBorder="0"/>
    <xf numFmtId="205" fontId="7" fillId="0" borderId="32" applyFill="0" applyBorder="0"/>
    <xf numFmtId="10" fontId="7" fillId="0" borderId="32" applyFont="0" applyBorder="0">
      <alignment horizontal="right"/>
    </xf>
    <xf numFmtId="189" fontId="7" fillId="0" borderId="0" applyFill="0" applyBorder="0">
      <alignment horizontal="right"/>
    </xf>
    <xf numFmtId="206" fontId="7" fillId="0" borderId="0" applyFont="0" applyFill="0" applyBorder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7" fillId="0" borderId="0"/>
    <xf numFmtId="15" fontId="54" fillId="33" borderId="33"/>
    <xf numFmtId="0" fontId="54" fillId="28" borderId="33"/>
    <xf numFmtId="10" fontId="5" fillId="58" borderId="14" applyNumberFormat="0" applyBorder="0" applyAlignment="0" applyProtection="0"/>
    <xf numFmtId="178" fontId="115" fillId="28" borderId="34" applyNumberFormat="0">
      <alignment vertical="center"/>
      <protection locked="0"/>
    </xf>
    <xf numFmtId="43" fontId="62" fillId="59" borderId="0" applyNumberFormat="0">
      <alignment vertical="center"/>
      <protection locked="0"/>
    </xf>
    <xf numFmtId="178" fontId="62" fillId="59" borderId="34" applyNumberFormat="0">
      <alignment vertical="center"/>
      <protection locked="0"/>
    </xf>
    <xf numFmtId="0" fontId="62" fillId="34" borderId="0" applyNumberFormat="0">
      <alignment vertical="center"/>
      <protection locked="0"/>
    </xf>
    <xf numFmtId="0" fontId="62" fillId="34" borderId="34" applyNumberFormat="0">
      <alignment vertical="center"/>
      <protection locked="0"/>
    </xf>
    <xf numFmtId="0" fontId="18" fillId="7" borderId="1" applyNumberFormat="0" applyAlignment="0" applyProtection="0"/>
    <xf numFmtId="0" fontId="18" fillId="7" borderId="1" applyNumberFormat="0" applyAlignment="0" applyProtection="0"/>
    <xf numFmtId="0" fontId="7" fillId="28" borderId="35" applyNumberFormat="0" applyAlignment="0">
      <protection locked="0"/>
    </xf>
    <xf numFmtId="207" fontId="32" fillId="58" borderId="0">
      <alignment horizontal="right"/>
      <protection locked="0"/>
    </xf>
    <xf numFmtId="207" fontId="32" fillId="60" borderId="0">
      <alignment horizontal="right"/>
    </xf>
    <xf numFmtId="0" fontId="116" fillId="32" borderId="0"/>
    <xf numFmtId="0" fontId="30" fillId="0" borderId="36" applyBorder="0">
      <alignment horizontal="center" vertical="center"/>
    </xf>
    <xf numFmtId="0" fontId="117" fillId="0" borderId="0" applyNumberFormat="0" applyFill="0" applyBorder="0" applyProtection="0">
      <alignment horizontal="centerContinuous" wrapText="1"/>
    </xf>
    <xf numFmtId="1" fontId="5" fillId="0" borderId="0"/>
    <xf numFmtId="0" fontId="7" fillId="0" borderId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75" fillId="0" borderId="0"/>
    <xf numFmtId="0" fontId="75" fillId="0" borderId="0"/>
    <xf numFmtId="0" fontId="122" fillId="0" borderId="0" applyNumberFormat="0"/>
    <xf numFmtId="210" fontId="123" fillId="0" borderId="0" applyFont="0">
      <alignment vertical="top"/>
    </xf>
    <xf numFmtId="0" fontId="124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25" fillId="0" borderId="6" applyNumberFormat="0" applyFill="0" applyAlignment="0" applyProtection="0"/>
    <xf numFmtId="3" fontId="126" fillId="28" borderId="18" applyBorder="0">
      <protection hidden="1"/>
    </xf>
    <xf numFmtId="3" fontId="127" fillId="28" borderId="18" applyBorder="0">
      <alignment horizontal="left"/>
    </xf>
    <xf numFmtId="0" fontId="7" fillId="37" borderId="0">
      <alignment horizontal="center" vertical="center"/>
      <protection locked="0"/>
    </xf>
    <xf numFmtId="0" fontId="128" fillId="0" borderId="0"/>
    <xf numFmtId="0" fontId="49" fillId="61" borderId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191" fontId="7" fillId="0" borderId="0" applyFont="0" applyFill="0" applyBorder="0" applyAlignment="0" applyProtection="0"/>
    <xf numFmtId="4" fontId="130" fillId="0" borderId="0" applyFont="0" applyFill="0" applyBorder="0" applyAlignment="0" applyProtection="0"/>
    <xf numFmtId="0" fontId="58" fillId="62" borderId="0"/>
    <xf numFmtId="211" fontId="130" fillId="0" borderId="0" applyFont="0" applyFill="0" applyBorder="0" applyAlignment="0" applyProtection="0"/>
    <xf numFmtId="212" fontId="130" fillId="0" borderId="0" applyFont="0" applyFill="0" applyBorder="0" applyAlignment="0" applyProtection="0"/>
    <xf numFmtId="0" fontId="115" fillId="34" borderId="37" applyNumberFormat="0" applyFill="0" applyAlignment="0" applyProtection="0">
      <alignment vertical="center"/>
      <protection locked="0"/>
    </xf>
    <xf numFmtId="0" fontId="131" fillId="0" borderId="0" applyNumberFormat="0" applyBorder="0">
      <alignment horizontal="left" vertical="top"/>
    </xf>
    <xf numFmtId="0" fontId="132" fillId="0" borderId="0" applyNumberFormat="0"/>
    <xf numFmtId="0" fontId="133" fillId="63" borderId="0"/>
    <xf numFmtId="0" fontId="134" fillId="22" borderId="0" applyNumberFormat="0" applyBorder="0" applyAlignment="0" applyProtection="0"/>
    <xf numFmtId="173" fontId="135" fillId="27" borderId="0"/>
    <xf numFmtId="174" fontId="136" fillId="0" borderId="7"/>
    <xf numFmtId="174" fontId="136" fillId="0" borderId="7"/>
    <xf numFmtId="174" fontId="136" fillId="0" borderId="7"/>
    <xf numFmtId="213" fontId="137" fillId="0" borderId="0"/>
    <xf numFmtId="214" fontId="72" fillId="0" borderId="0"/>
    <xf numFmtId="0" fontId="8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0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9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3" fillId="0" borderId="0" applyFill="0" applyBorder="0">
      <protection locked="0"/>
    </xf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1" fillId="23" borderId="7" applyNumberFormat="0" applyFont="0" applyAlignment="0" applyProtection="0"/>
    <xf numFmtId="0" fontId="139" fillId="0" borderId="18"/>
    <xf numFmtId="215" fontId="7" fillId="0" borderId="0" applyFont="0" applyFill="0" applyBorder="0" applyAlignment="0" applyProtection="0"/>
    <xf numFmtId="0" fontId="7" fillId="0" borderId="13"/>
    <xf numFmtId="176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75" fontId="140" fillId="0" borderId="13" applyBorder="0"/>
    <xf numFmtId="1" fontId="7" fillId="0" borderId="0" applyFont="0" applyFill="0" applyBorder="0" applyAlignment="0" applyProtection="0"/>
    <xf numFmtId="0" fontId="141" fillId="0" borderId="0">
      <alignment horizontal="left"/>
    </xf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144" fillId="0" borderId="0" applyNumberFormat="0" applyFill="0" applyBorder="0" applyAlignment="0" applyProtection="0"/>
    <xf numFmtId="218" fontId="7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" fillId="0" borderId="0" applyNumberFormat="0" applyFont="0" applyFill="0" applyAlignment="0" applyProtection="0"/>
    <xf numFmtId="10" fontId="7" fillId="0" borderId="0" applyFont="0" applyFill="0" applyBorder="0" applyAlignment="0" applyProtection="0"/>
    <xf numFmtId="0" fontId="147" fillId="20" borderId="8" applyNumberFormat="0" applyAlignment="0" applyProtection="0"/>
    <xf numFmtId="40" fontId="148" fillId="38" borderId="0">
      <alignment horizontal="right"/>
    </xf>
    <xf numFmtId="49" fontId="149" fillId="0" borderId="0">
      <alignment horizontal="center"/>
    </xf>
    <xf numFmtId="0" fontId="150" fillId="38" borderId="29"/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9" fontId="153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154" fillId="0" borderId="0"/>
    <xf numFmtId="219" fontId="74" fillId="0" borderId="0" applyFill="0" applyBorder="0"/>
    <xf numFmtId="219" fontId="73" fillId="0" borderId="0" applyFill="0" applyBorder="0">
      <protection locked="0"/>
    </xf>
    <xf numFmtId="219" fontId="7" fillId="0" borderId="0" applyFill="0" applyBorder="0"/>
    <xf numFmtId="9" fontId="138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130" fillId="0" borderId="0" applyFont="0" applyFill="0" applyBorder="0" applyAlignment="0" applyProtection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156" fillId="0" borderId="38">
      <alignment horizontal="center"/>
    </xf>
    <xf numFmtId="3" fontId="53" fillId="0" borderId="0" applyFont="0" applyFill="0" applyBorder="0" applyAlignment="0" applyProtection="0"/>
    <xf numFmtId="0" fontId="53" fillId="64" borderId="0" applyNumberFormat="0" applyFont="0" applyBorder="0" applyAlignment="0" applyProtection="0"/>
    <xf numFmtId="220" fontId="32" fillId="0" borderId="0" applyFont="0" applyFill="0" applyBorder="0" applyAlignment="0" applyProtection="0">
      <alignment horizontal="right"/>
    </xf>
    <xf numFmtId="0" fontId="157" fillId="0" borderId="0"/>
    <xf numFmtId="221" fontId="5" fillId="0" borderId="0" applyFill="0" applyBorder="0">
      <alignment horizontal="right" vertical="center"/>
    </xf>
    <xf numFmtId="4" fontId="41" fillId="22" borderId="39" applyNumberFormat="0" applyProtection="0">
      <alignment vertical="center"/>
    </xf>
    <xf numFmtId="4" fontId="158" fillId="28" borderId="39" applyNumberFormat="0" applyProtection="0">
      <alignment vertical="center"/>
    </xf>
    <xf numFmtId="4" fontId="41" fillId="28" borderId="39" applyNumberFormat="0" applyProtection="0">
      <alignment horizontal="left" vertical="center" indent="1"/>
    </xf>
    <xf numFmtId="0" fontId="41" fillId="28" borderId="39" applyNumberFormat="0" applyProtection="0">
      <alignment horizontal="left" vertical="top" indent="1"/>
    </xf>
    <xf numFmtId="4" fontId="41" fillId="65" borderId="0" applyNumberFormat="0" applyProtection="0">
      <alignment horizontal="left" vertical="center" indent="1"/>
    </xf>
    <xf numFmtId="4" fontId="47" fillId="3" borderId="39" applyNumberFormat="0" applyProtection="0">
      <alignment horizontal="right" vertical="center"/>
    </xf>
    <xf numFmtId="4" fontId="47" fillId="9" borderId="39" applyNumberFormat="0" applyProtection="0">
      <alignment horizontal="right" vertical="center"/>
    </xf>
    <xf numFmtId="4" fontId="47" fillId="17" borderId="39" applyNumberFormat="0" applyProtection="0">
      <alignment horizontal="right" vertical="center"/>
    </xf>
    <xf numFmtId="4" fontId="47" fillId="11" borderId="39" applyNumberFormat="0" applyProtection="0">
      <alignment horizontal="right" vertical="center"/>
    </xf>
    <xf numFmtId="4" fontId="47" fillId="15" borderId="39" applyNumberFormat="0" applyProtection="0">
      <alignment horizontal="right" vertical="center"/>
    </xf>
    <xf numFmtId="4" fontId="47" fillId="19" borderId="39" applyNumberFormat="0" applyProtection="0">
      <alignment horizontal="right" vertical="center"/>
    </xf>
    <xf numFmtId="4" fontId="47" fillId="18" borderId="39" applyNumberFormat="0" applyProtection="0">
      <alignment horizontal="right" vertical="center"/>
    </xf>
    <xf numFmtId="4" fontId="47" fillId="66" borderId="39" applyNumberFormat="0" applyProtection="0">
      <alignment horizontal="right" vertical="center"/>
    </xf>
    <xf numFmtId="4" fontId="47" fillId="10" borderId="39" applyNumberFormat="0" applyProtection="0">
      <alignment horizontal="right" vertical="center"/>
    </xf>
    <xf numFmtId="4" fontId="41" fillId="67" borderId="40" applyNumberFormat="0" applyProtection="0">
      <alignment horizontal="left" vertical="center" indent="1"/>
    </xf>
    <xf numFmtId="4" fontId="47" fillId="68" borderId="0" applyNumberFormat="0" applyProtection="0">
      <alignment horizontal="left" vertical="center" indent="1"/>
    </xf>
    <xf numFmtId="4" fontId="85" fillId="69" borderId="0" applyNumberFormat="0" applyProtection="0">
      <alignment horizontal="left" vertical="center" indent="1"/>
    </xf>
    <xf numFmtId="4" fontId="47" fillId="70" borderId="39" applyNumberFormat="0" applyProtection="0">
      <alignment horizontal="right" vertical="center"/>
    </xf>
    <xf numFmtId="4" fontId="47" fillId="68" borderId="0" applyNumberFormat="0" applyProtection="0">
      <alignment horizontal="left" vertical="center" indent="1"/>
    </xf>
    <xf numFmtId="4" fontId="47" fillId="65" borderId="0" applyNumberFormat="0" applyProtection="0">
      <alignment horizontal="left" vertical="center" indent="1"/>
    </xf>
    <xf numFmtId="0" fontId="7" fillId="69" borderId="39" applyNumberFormat="0" applyProtection="0">
      <alignment horizontal="left" vertical="center" indent="1"/>
    </xf>
    <xf numFmtId="0" fontId="7" fillId="69" borderId="39" applyNumberFormat="0" applyProtection="0">
      <alignment horizontal="left" vertical="top" indent="1"/>
    </xf>
    <xf numFmtId="0" fontId="7" fillId="65" borderId="39" applyNumberFormat="0" applyProtection="0">
      <alignment horizontal="left" vertical="center" indent="1"/>
    </xf>
    <xf numFmtId="0" fontId="7" fillId="65" borderId="39" applyNumberFormat="0" applyProtection="0">
      <alignment horizontal="left" vertical="top" indent="1"/>
    </xf>
    <xf numFmtId="0" fontId="7" fillId="56" borderId="39" applyNumberFormat="0" applyProtection="0">
      <alignment horizontal="left" vertical="center" indent="1"/>
    </xf>
    <xf numFmtId="0" fontId="7" fillId="56" borderId="39" applyNumberFormat="0" applyProtection="0">
      <alignment horizontal="left" vertical="top" indent="1"/>
    </xf>
    <xf numFmtId="0" fontId="7" fillId="46" borderId="39" applyNumberFormat="0" applyProtection="0">
      <alignment horizontal="left" vertical="center" indent="1"/>
    </xf>
    <xf numFmtId="0" fontId="7" fillId="46" borderId="39" applyNumberFormat="0" applyProtection="0">
      <alignment horizontal="left" vertical="top" indent="1"/>
    </xf>
    <xf numFmtId="4" fontId="47" fillId="58" borderId="39" applyNumberFormat="0" applyProtection="0">
      <alignment vertical="center"/>
    </xf>
    <xf numFmtId="4" fontId="159" fillId="58" borderId="39" applyNumberFormat="0" applyProtection="0">
      <alignment vertical="center"/>
    </xf>
    <xf numFmtId="4" fontId="47" fillId="58" borderId="39" applyNumberFormat="0" applyProtection="0">
      <alignment horizontal="left" vertical="center" indent="1"/>
    </xf>
    <xf numFmtId="0" fontId="47" fillId="58" borderId="39" applyNumberFormat="0" applyProtection="0">
      <alignment horizontal="left" vertical="top" indent="1"/>
    </xf>
    <xf numFmtId="4" fontId="47" fillId="68" borderId="39" applyNumberFormat="0" applyProtection="0">
      <alignment horizontal="right" vertical="center"/>
    </xf>
    <xf numFmtId="4" fontId="159" fillId="68" borderId="39" applyNumberFormat="0" applyProtection="0">
      <alignment horizontal="right" vertical="center"/>
    </xf>
    <xf numFmtId="4" fontId="47" fillId="70" borderId="39" applyNumberFormat="0" applyProtection="0">
      <alignment horizontal="left" vertical="center" indent="1"/>
    </xf>
    <xf numFmtId="0" fontId="47" fillId="65" borderId="39" applyNumberFormat="0" applyProtection="0">
      <alignment horizontal="left" vertical="top" indent="1"/>
    </xf>
    <xf numFmtId="4" fontId="160" fillId="71" borderId="0" applyNumberFormat="0" applyProtection="0">
      <alignment horizontal="left" vertical="center" indent="1"/>
    </xf>
    <xf numFmtId="4" fontId="161" fillId="68" borderId="39" applyNumberFormat="0" applyProtection="0">
      <alignment horizontal="right" vertical="center"/>
    </xf>
    <xf numFmtId="37" fontId="5" fillId="23" borderId="0" applyNumberFormat="0" applyFont="0" applyBorder="0" applyAlignment="0" applyProtection="0"/>
    <xf numFmtId="182" fontId="5" fillId="47" borderId="0" applyNumberFormat="0" applyFont="0" applyBorder="0" applyAlignment="0" applyProtection="0"/>
    <xf numFmtId="182" fontId="5" fillId="20" borderId="0" applyNumberFormat="0" applyFont="0" applyBorder="0" applyAlignment="0" applyProtection="0"/>
    <xf numFmtId="37" fontId="5" fillId="0" borderId="0" applyNumberFormat="0" applyFont="0" applyFill="0" applyBorder="0" applyAlignment="0" applyProtection="0"/>
    <xf numFmtId="182" fontId="5" fillId="20" borderId="0" applyNumberFormat="0" applyFont="0" applyBorder="0" applyAlignment="0" applyProtection="0"/>
    <xf numFmtId="182" fontId="5" fillId="0" borderId="0" applyNumberFormat="0" applyFont="0" applyFill="0" applyBorder="0" applyAlignment="0" applyProtection="0"/>
    <xf numFmtId="182" fontId="5" fillId="0" borderId="0" applyNumberFormat="0" applyFont="0" applyBorder="0" applyAlignment="0" applyProtection="0"/>
    <xf numFmtId="222" fontId="52" fillId="0" borderId="14">
      <alignment horizontal="right"/>
    </xf>
    <xf numFmtId="0" fontId="162" fillId="0" borderId="0"/>
    <xf numFmtId="0" fontId="163" fillId="0" borderId="0" applyFill="0" applyBorder="0" applyAlignment="0"/>
    <xf numFmtId="178" fontId="70" fillId="36" borderId="0">
      <alignment vertical="center"/>
    </xf>
    <xf numFmtId="0" fontId="53" fillId="0" borderId="41"/>
    <xf numFmtId="0" fontId="164" fillId="20" borderId="42">
      <alignment horizontal="center"/>
    </xf>
    <xf numFmtId="0" fontId="165" fillId="0" borderId="0" applyNumberFormat="0" applyFill="0" applyBorder="0" applyAlignment="0" applyProtection="0"/>
    <xf numFmtId="180" fontId="51" fillId="56" borderId="1" applyNumberFormat="0"/>
    <xf numFmtId="0" fontId="166" fillId="72" borderId="0">
      <protection hidden="1"/>
    </xf>
    <xf numFmtId="223" fontId="5" fillId="0" borderId="0" applyAlignment="0" applyProtection="0"/>
    <xf numFmtId="224" fontId="47" fillId="0" borderId="0" applyFill="0" applyBorder="0" applyAlignment="0"/>
    <xf numFmtId="0" fontId="7" fillId="0" borderId="0"/>
    <xf numFmtId="0" fontId="130" fillId="0" borderId="0"/>
    <xf numFmtId="0" fontId="130" fillId="0" borderId="0"/>
    <xf numFmtId="0" fontId="43" fillId="0" borderId="0"/>
    <xf numFmtId="0" fontId="42" fillId="0" borderId="10" applyFont="0" applyFill="0" applyAlignment="0" applyProtection="0"/>
    <xf numFmtId="0" fontId="58" fillId="73" borderId="0"/>
    <xf numFmtId="178" fontId="167" fillId="0" borderId="43">
      <alignment vertical="center"/>
    </xf>
    <xf numFmtId="194" fontId="168" fillId="0" borderId="44" applyNumberFormat="0" applyFont="0" applyFill="0" applyAlignment="0" applyProtection="0"/>
    <xf numFmtId="182" fontId="54" fillId="28" borderId="0">
      <alignment horizontal="center"/>
      <protection locked="0"/>
    </xf>
    <xf numFmtId="0" fontId="169" fillId="74" borderId="0" applyNumberFormat="0" applyBorder="0" applyAlignment="0">
      <protection locked="0"/>
    </xf>
    <xf numFmtId="207" fontId="64" fillId="75" borderId="0"/>
    <xf numFmtId="0" fontId="170" fillId="0" borderId="0"/>
    <xf numFmtId="0" fontId="101" fillId="0" borderId="0"/>
    <xf numFmtId="0" fontId="101" fillId="0" borderId="0"/>
    <xf numFmtId="49" fontId="42" fillId="0" borderId="0" applyFont="0" applyFill="0" applyBorder="0" applyAlignment="0"/>
    <xf numFmtId="0" fontId="98" fillId="0" borderId="45" applyFont="0"/>
    <xf numFmtId="0" fontId="42" fillId="0" borderId="0" applyFont="0" applyFill="0" applyBorder="0" applyAlignment="0" applyProtection="0"/>
    <xf numFmtId="178" fontId="70" fillId="76" borderId="0" applyNumberFormat="0">
      <alignment vertical="center"/>
    </xf>
    <xf numFmtId="178" fontId="171" fillId="0" borderId="0" applyNumberFormat="0">
      <alignment vertical="center"/>
    </xf>
    <xf numFmtId="178" fontId="167" fillId="0" borderId="0" applyNumberFormat="0">
      <alignment vertical="center"/>
    </xf>
    <xf numFmtId="0" fontId="26" fillId="0" borderId="0" applyNumberFormat="0" applyFill="0" applyBorder="0" applyAlignment="0" applyProtection="0"/>
    <xf numFmtId="0" fontId="172" fillId="26" borderId="0"/>
    <xf numFmtId="190" fontId="161" fillId="0" borderId="0" applyNumberFormat="0" applyFill="0" applyBorder="0" applyAlignment="0" applyProtection="0"/>
    <xf numFmtId="178" fontId="167" fillId="0" borderId="46">
      <alignment vertical="center"/>
    </xf>
    <xf numFmtId="178" fontId="167" fillId="0" borderId="43">
      <alignment vertical="center"/>
    </xf>
    <xf numFmtId="194" fontId="168" fillId="0" borderId="47" applyNumberFormat="0" applyFont="0" applyFill="0" applyAlignment="0" applyProtection="0"/>
    <xf numFmtId="178" fontId="173" fillId="0" borderId="25" applyFill="0"/>
    <xf numFmtId="178" fontId="74" fillId="0" borderId="25" applyFill="0"/>
    <xf numFmtId="178" fontId="74" fillId="0" borderId="10" applyFill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42" fillId="0" borderId="48" applyFont="0" applyFill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74" fillId="0" borderId="0"/>
    <xf numFmtId="0" fontId="175" fillId="77" borderId="1" applyNumberFormat="0"/>
    <xf numFmtId="222" fontId="52" fillId="0" borderId="14">
      <alignment horizontal="right"/>
    </xf>
    <xf numFmtId="42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6" fontId="7" fillId="0" borderId="0" applyFont="0" applyFill="0" applyBorder="0" applyAlignment="0" applyProtection="0"/>
    <xf numFmtId="0" fontId="176" fillId="0" borderId="0" applyNumberFormat="0" applyFill="0" applyBorder="0" applyAlignment="0" applyProtection="0"/>
    <xf numFmtId="227" fontId="7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77" fillId="0" borderId="0" applyNumberFormat="0" applyFill="0" applyBorder="0"/>
    <xf numFmtId="0" fontId="161" fillId="0" borderId="0" applyNumberFormat="0" applyFill="0" applyBorder="0" applyAlignment="0" applyProtection="0"/>
    <xf numFmtId="228" fontId="30" fillId="0" borderId="49" applyNumberFormat="0" applyAlignment="0"/>
    <xf numFmtId="0" fontId="7" fillId="10" borderId="0" applyNumberFormat="0" applyFont="0" applyBorder="0" applyAlignment="0" applyProtection="0"/>
    <xf numFmtId="0" fontId="141" fillId="0" borderId="0" applyNumberFormat="0" applyFill="0" applyBorder="0" applyAlignment="0"/>
    <xf numFmtId="229" fontId="72" fillId="0" borderId="50"/>
    <xf numFmtId="0" fontId="7" fillId="78" borderId="0" applyNumberFormat="0" applyFont="0" applyBorder="0" applyAlignment="0">
      <protection hidden="1"/>
    </xf>
    <xf numFmtId="0" fontId="178" fillId="0" borderId="0"/>
    <xf numFmtId="0" fontId="5" fillId="0" borderId="0"/>
    <xf numFmtId="0" fontId="5" fillId="0" borderId="0"/>
    <xf numFmtId="0" fontId="7" fillId="0" borderId="0"/>
    <xf numFmtId="230" fontId="24" fillId="0" borderId="0">
      <alignment horizontal="right"/>
    </xf>
    <xf numFmtId="230" fontId="180" fillId="0" borderId="0">
      <alignment horizontal="right"/>
    </xf>
    <xf numFmtId="230" fontId="180" fillId="0" borderId="0">
      <alignment horizontal="left" indent="2"/>
    </xf>
    <xf numFmtId="0" fontId="181" fillId="0" borderId="0">
      <alignment horizontal="right" wrapText="1"/>
    </xf>
    <xf numFmtId="0" fontId="7" fillId="0" borderId="0"/>
    <xf numFmtId="43" fontId="7" fillId="0" borderId="0" applyFont="0" applyFill="0" applyBorder="0" applyProtection="0">
      <alignment wrapText="1"/>
    </xf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 applyFont="0" applyFill="0" applyBorder="0" applyAlignment="0" applyProtection="0"/>
  </cellStyleXfs>
  <cellXfs count="326">
    <xf numFmtId="0" fontId="0" fillId="0" borderId="0" xfId="0"/>
    <xf numFmtId="3" fontId="34" fillId="0" borderId="0" xfId="51" applyNumberFormat="1" applyFont="1" applyFill="1" applyAlignment="1">
      <alignment horizontal="right" indent="1"/>
    </xf>
    <xf numFmtId="166" fontId="5" fillId="0" borderId="0" xfId="51" applyNumberFormat="1" applyFont="1" applyFill="1" applyAlignment="1">
      <alignment horizontal="right" indent="1"/>
    </xf>
    <xf numFmtId="166" fontId="5" fillId="25" borderId="0" xfId="51" applyNumberFormat="1" applyFont="1" applyFill="1" applyAlignment="1">
      <alignment horizontal="right" indent="1"/>
    </xf>
    <xf numFmtId="0" fontId="30" fillId="0" borderId="0" xfId="1" applyFont="1" applyFill="1"/>
    <xf numFmtId="0" fontId="5" fillId="0" borderId="0" xfId="1" applyFont="1" applyFill="1"/>
    <xf numFmtId="0" fontId="33" fillId="0" borderId="0" xfId="1" applyFont="1"/>
    <xf numFmtId="0" fontId="5" fillId="0" borderId="0" xfId="1" applyFont="1" applyBorder="1"/>
    <xf numFmtId="0" fontId="5" fillId="0" borderId="0" xfId="1" applyFont="1"/>
    <xf numFmtId="0" fontId="34" fillId="0" borderId="0" xfId="1" applyFont="1"/>
    <xf numFmtId="0" fontId="34" fillId="0" borderId="0" xfId="1" applyFont="1" applyAlignment="1">
      <alignment horizontal="left" indent="1"/>
    </xf>
    <xf numFmtId="0" fontId="35" fillId="0" borderId="0" xfId="1" applyFont="1"/>
    <xf numFmtId="165" fontId="5" fillId="0" borderId="0" xfId="1" applyNumberFormat="1" applyFont="1" applyFill="1"/>
    <xf numFmtId="167" fontId="5" fillId="0" borderId="0" xfId="1" applyNumberFormat="1" applyFont="1" applyFill="1"/>
    <xf numFmtId="0" fontId="5" fillId="0" borderId="0" xfId="1" applyFont="1" applyAlignment="1">
      <alignment horizontal="left" indent="1"/>
    </xf>
    <xf numFmtId="0" fontId="36" fillId="0" borderId="0" xfId="1" applyFont="1"/>
    <xf numFmtId="3" fontId="5" fillId="0" borderId="0" xfId="1" applyNumberFormat="1" applyFont="1" applyFill="1"/>
    <xf numFmtId="0" fontId="38" fillId="0" borderId="0" xfId="1" applyFont="1"/>
    <xf numFmtId="0" fontId="38" fillId="0" borderId="0" xfId="655" applyFont="1"/>
    <xf numFmtId="0" fontId="179" fillId="0" borderId="0" xfId="0" applyFont="1"/>
    <xf numFmtId="165" fontId="5" fillId="25" borderId="0" xfId="1" applyNumberFormat="1" applyFont="1" applyFill="1"/>
    <xf numFmtId="0" fontId="5" fillId="25" borderId="0" xfId="1" applyFont="1" applyFill="1"/>
    <xf numFmtId="0" fontId="5" fillId="0" borderId="0" xfId="655" applyFont="1"/>
    <xf numFmtId="0" fontId="179" fillId="0" borderId="0" xfId="0" applyFont="1" applyAlignment="1">
      <alignment vertical="center" wrapText="1"/>
    </xf>
    <xf numFmtId="0" fontId="5" fillId="0" borderId="0" xfId="0" applyFont="1"/>
    <xf numFmtId="165" fontId="34" fillId="0" borderId="0" xfId="1" applyNumberFormat="1" applyFont="1" applyFill="1" applyAlignment="1">
      <alignment horizontal="right"/>
    </xf>
    <xf numFmtId="167" fontId="5" fillId="25" borderId="0" xfId="1" applyNumberFormat="1" applyFont="1" applyFill="1"/>
    <xf numFmtId="0" fontId="34" fillId="0" borderId="0" xfId="655" applyFont="1"/>
    <xf numFmtId="0" fontId="38" fillId="0" borderId="0" xfId="655" applyFont="1" applyAlignment="1">
      <alignment horizontal="left" indent="1"/>
    </xf>
    <xf numFmtId="0" fontId="34" fillId="0" borderId="0" xfId="655" applyFont="1" applyAlignment="1">
      <alignment horizontal="left" indent="1"/>
    </xf>
    <xf numFmtId="0" fontId="34" fillId="0" borderId="0" xfId="0" applyFont="1"/>
    <xf numFmtId="0" fontId="34" fillId="0" borderId="0" xfId="0" applyFont="1" applyAlignment="1">
      <alignment horizontal="left" indent="1"/>
    </xf>
    <xf numFmtId="0" fontId="38" fillId="0" borderId="0" xfId="0" applyFont="1"/>
    <xf numFmtId="3" fontId="179" fillId="0" borderId="0" xfId="0" applyNumberFormat="1" applyFont="1"/>
    <xf numFmtId="0" fontId="179" fillId="24" borderId="0" xfId="0" applyFont="1" applyFill="1" applyAlignment="1">
      <alignment horizontal="center"/>
    </xf>
    <xf numFmtId="0" fontId="179" fillId="24" borderId="0" xfId="0" applyFont="1" applyFill="1"/>
    <xf numFmtId="0" fontId="5" fillId="0" borderId="31" xfId="655" applyFont="1" applyBorder="1"/>
    <xf numFmtId="0" fontId="5" fillId="0" borderId="31" xfId="655" applyFont="1" applyFill="1" applyBorder="1"/>
    <xf numFmtId="0" fontId="5" fillId="0" borderId="0" xfId="655" applyFont="1" applyFill="1"/>
    <xf numFmtId="3" fontId="5" fillId="0" borderId="0" xfId="655" applyNumberFormat="1" applyFont="1"/>
    <xf numFmtId="0" fontId="179" fillId="0" borderId="0" xfId="655" applyFont="1"/>
    <xf numFmtId="168" fontId="179" fillId="0" borderId="0" xfId="0" applyNumberFormat="1" applyFont="1"/>
    <xf numFmtId="166" fontId="179" fillId="0" borderId="0" xfId="0" applyNumberFormat="1" applyFont="1"/>
    <xf numFmtId="1" fontId="179" fillId="0" borderId="0" xfId="0" applyNumberFormat="1" applyFont="1"/>
    <xf numFmtId="0" fontId="34" fillId="0" borderId="0" xfId="0" applyFont="1" applyFill="1" applyBorder="1" applyAlignment="1">
      <alignment horizontal="right"/>
    </xf>
    <xf numFmtId="0" fontId="5" fillId="0" borderId="0" xfId="0" applyFont="1" applyFill="1" applyBorder="1"/>
    <xf numFmtId="1" fontId="5" fillId="0" borderId="0" xfId="0" applyNumberFormat="1" applyFont="1" applyFill="1" applyBorder="1"/>
    <xf numFmtId="166" fontId="5" fillId="0" borderId="0" xfId="0" applyNumberFormat="1" applyFont="1" applyFill="1" applyBorder="1"/>
    <xf numFmtId="2" fontId="5" fillId="0" borderId="0" xfId="0" applyNumberFormat="1" applyFont="1" applyFill="1" applyBorder="1"/>
    <xf numFmtId="0" fontId="184" fillId="0" borderId="0" xfId="0" applyFont="1" applyFill="1" applyBorder="1"/>
    <xf numFmtId="0" fontId="184" fillId="79" borderId="0" xfId="0" applyFont="1" applyFill="1" applyBorder="1" applyAlignment="1">
      <alignment horizontal="center"/>
    </xf>
    <xf numFmtId="0" fontId="184" fillId="0" borderId="0" xfId="0" applyFont="1" applyFill="1" applyBorder="1" applyAlignment="1">
      <alignment horizontal="center"/>
    </xf>
    <xf numFmtId="0" fontId="179" fillId="0" borderId="0" xfId="0" applyFont="1" applyAlignment="1">
      <alignment vertical="top" wrapText="1"/>
    </xf>
    <xf numFmtId="0" fontId="187" fillId="0" borderId="0" xfId="0" applyFont="1" applyAlignment="1">
      <alignment vertical="center" wrapText="1"/>
    </xf>
    <xf numFmtId="0" fontId="179" fillId="0" borderId="0" xfId="0" applyFont="1" applyAlignment="1">
      <alignment horizontal="justify" vertical="center"/>
    </xf>
    <xf numFmtId="0" fontId="184" fillId="0" borderId="0" xfId="0" applyFont="1" applyAlignment="1">
      <alignment horizontal="left" vertical="center"/>
    </xf>
    <xf numFmtId="0" fontId="184" fillId="79" borderId="10" xfId="0" applyFont="1" applyFill="1" applyBorder="1" applyAlignment="1">
      <alignment horizontal="right" vertical="center" wrapText="1" indent="1"/>
    </xf>
    <xf numFmtId="0" fontId="184" fillId="0" borderId="10" xfId="0" applyFont="1" applyFill="1" applyBorder="1" applyAlignment="1">
      <alignment horizontal="right" vertical="center" wrapText="1" indent="1"/>
    </xf>
    <xf numFmtId="0" fontId="184" fillId="79" borderId="0" xfId="0" applyFont="1" applyFill="1" applyBorder="1" applyAlignment="1">
      <alignment horizontal="right" vertical="center" wrapText="1"/>
    </xf>
    <xf numFmtId="0" fontId="184" fillId="0" borderId="0" xfId="0" applyFont="1" applyFill="1" applyBorder="1" applyAlignment="1">
      <alignment horizontal="right" vertical="center" wrapText="1" indent="1"/>
    </xf>
    <xf numFmtId="0" fontId="187" fillId="0" borderId="0" xfId="0" applyFont="1" applyFill="1" applyBorder="1" applyAlignment="1">
      <alignment vertical="center" wrapText="1"/>
    </xf>
    <xf numFmtId="233" fontId="187" fillId="79" borderId="0" xfId="0" applyNumberFormat="1" applyFont="1" applyFill="1" applyBorder="1" applyAlignment="1">
      <alignment horizontal="right" vertical="center" wrapText="1" indent="1"/>
    </xf>
    <xf numFmtId="233" fontId="187" fillId="0" borderId="0" xfId="0" applyNumberFormat="1" applyFont="1" applyFill="1" applyBorder="1" applyAlignment="1">
      <alignment horizontal="right" vertical="center" wrapText="1" indent="1"/>
    </xf>
    <xf numFmtId="0" fontId="184" fillId="0" borderId="0" xfId="0" applyFont="1" applyFill="1" applyBorder="1" applyAlignment="1">
      <alignment vertical="center" wrapText="1"/>
    </xf>
    <xf numFmtId="0" fontId="184" fillId="79" borderId="0" xfId="0" applyFont="1" applyFill="1" applyBorder="1" applyAlignment="1">
      <alignment horizontal="right" vertical="center" wrapText="1" indent="1"/>
    </xf>
    <xf numFmtId="0" fontId="186" fillId="0" borderId="0" xfId="0" applyFont="1" applyFill="1" applyBorder="1" applyAlignment="1">
      <alignment vertical="center" wrapText="1"/>
    </xf>
    <xf numFmtId="0" fontId="186" fillId="79" borderId="0" xfId="0" applyFont="1" applyFill="1" applyBorder="1" applyAlignment="1">
      <alignment horizontal="right" vertical="center" wrapText="1" indent="1"/>
    </xf>
    <xf numFmtId="0" fontId="186" fillId="0" borderId="0" xfId="0" applyFont="1" applyFill="1" applyBorder="1" applyAlignment="1">
      <alignment horizontal="right" vertical="center" wrapText="1" indent="1"/>
    </xf>
    <xf numFmtId="0" fontId="185" fillId="0" borderId="10" xfId="0" applyFont="1" applyFill="1" applyBorder="1" applyAlignment="1">
      <alignment vertical="center" wrapText="1"/>
    </xf>
    <xf numFmtId="0" fontId="185" fillId="0" borderId="0" xfId="0" applyFont="1" applyFill="1" applyBorder="1" applyAlignment="1">
      <alignment vertical="center" wrapText="1"/>
    </xf>
    <xf numFmtId="0" fontId="179" fillId="0" borderId="0" xfId="0" applyFont="1" applyFill="1" applyBorder="1"/>
    <xf numFmtId="0" fontId="179" fillId="0" borderId="0" xfId="0" applyFont="1" applyFill="1" applyAlignment="1">
      <alignment vertical="center" wrapText="1"/>
    </xf>
    <xf numFmtId="174" fontId="179" fillId="0" borderId="0" xfId="667" applyNumberFormat="1" applyFont="1" applyFill="1" applyBorder="1"/>
    <xf numFmtId="9" fontId="179" fillId="0" borderId="0" xfId="667" applyNumberFormat="1" applyFont="1" applyFill="1" applyBorder="1"/>
    <xf numFmtId="166" fontId="5" fillId="0" borderId="0" xfId="655" applyNumberFormat="1" applyFont="1"/>
    <xf numFmtId="0" fontId="0" fillId="0" borderId="0" xfId="0" applyFont="1"/>
    <xf numFmtId="2" fontId="184" fillId="0" borderId="0" xfId="0" applyNumberFormat="1" applyFont="1" applyFill="1" applyBorder="1" applyAlignment="1">
      <alignment horizontal="right" vertical="center" wrapText="1" indent="1"/>
    </xf>
    <xf numFmtId="236" fontId="184" fillId="0" borderId="0" xfId="0" applyNumberFormat="1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 indent="1"/>
    </xf>
    <xf numFmtId="0" fontId="5" fillId="0" borderId="0" xfId="0" quotePrefix="1" applyFont="1"/>
    <xf numFmtId="0" fontId="5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 indent="3"/>
    </xf>
    <xf numFmtId="0" fontId="38" fillId="0" borderId="0" xfId="0" quotePrefix="1" applyFont="1" applyFill="1" applyAlignment="1">
      <alignment horizontal="left" indent="1"/>
    </xf>
    <xf numFmtId="0" fontId="5" fillId="0" borderId="0" xfId="0" quotePrefix="1" applyFont="1" applyFill="1" applyAlignment="1">
      <alignment horizontal="left" indent="1"/>
    </xf>
    <xf numFmtId="0" fontId="38" fillId="0" borderId="0" xfId="0" quotePrefix="1" applyFont="1" applyFill="1" applyAlignment="1">
      <alignment horizontal="left"/>
    </xf>
    <xf numFmtId="168" fontId="5" fillId="0" borderId="0" xfId="0" applyNumberFormat="1" applyFont="1" applyFill="1" applyAlignment="1">
      <alignment horizontal="right"/>
    </xf>
    <xf numFmtId="168" fontId="38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8" fontId="38" fillId="0" borderId="0" xfId="0" applyNumberFormat="1" applyFont="1" applyFill="1"/>
    <xf numFmtId="3" fontId="0" fillId="0" borderId="0" xfId="0" applyNumberFormat="1" applyFill="1"/>
    <xf numFmtId="3" fontId="34" fillId="0" borderId="0" xfId="0" applyNumberFormat="1" applyFont="1" applyFill="1"/>
    <xf numFmtId="166" fontId="5" fillId="0" borderId="0" xfId="0" applyNumberFormat="1" applyFont="1"/>
    <xf numFmtId="2" fontId="0" fillId="0" borderId="0" xfId="0" applyNumberFormat="1"/>
    <xf numFmtId="9" fontId="179" fillId="0" borderId="0" xfId="667" applyFont="1" applyFill="1" applyBorder="1"/>
    <xf numFmtId="164" fontId="5" fillId="0" borderId="0" xfId="668" applyNumberFormat="1" applyFont="1" applyFill="1"/>
    <xf numFmtId="164" fontId="5" fillId="0" borderId="0" xfId="668" applyNumberFormat="1" applyFont="1"/>
    <xf numFmtId="0" fontId="186" fillId="0" borderId="31" xfId="0" applyFont="1" applyFill="1" applyBorder="1" applyAlignment="1">
      <alignment vertical="center" wrapText="1"/>
    </xf>
    <xf numFmtId="0" fontId="186" fillId="0" borderId="31" xfId="0" applyFont="1" applyFill="1" applyBorder="1" applyAlignment="1">
      <alignment horizontal="right" vertical="center" wrapText="1" indent="1"/>
    </xf>
    <xf numFmtId="0" fontId="186" fillId="79" borderId="31" xfId="0" applyFont="1" applyFill="1" applyBorder="1" applyAlignment="1">
      <alignment horizontal="right" vertical="center" wrapText="1" indent="1"/>
    </xf>
    <xf numFmtId="0" fontId="3" fillId="0" borderId="0" xfId="0" applyFont="1"/>
    <xf numFmtId="0" fontId="182" fillId="0" borderId="0" xfId="0" applyFont="1"/>
    <xf numFmtId="0" fontId="34" fillId="0" borderId="0" xfId="655" applyFont="1" applyAlignment="1">
      <alignment horizontal="right"/>
    </xf>
    <xf numFmtId="0" fontId="182" fillId="0" borderId="0" xfId="0" applyFont="1" applyFill="1" applyBorder="1" applyAlignment="1">
      <alignment horizontal="right"/>
    </xf>
    <xf numFmtId="0" fontId="179" fillId="25" borderId="0" xfId="0" applyFont="1" applyFill="1"/>
    <xf numFmtId="0" fontId="7" fillId="0" borderId="0" xfId="1" applyFont="1" applyFill="1"/>
    <xf numFmtId="0" fontId="7" fillId="0" borderId="0" xfId="1" applyFont="1"/>
    <xf numFmtId="0" fontId="7" fillId="0" borderId="0" xfId="0" applyFont="1"/>
    <xf numFmtId="231" fontId="3" fillId="0" borderId="0" xfId="0" applyNumberFormat="1" applyFont="1"/>
    <xf numFmtId="0" fontId="7" fillId="0" borderId="0" xfId="655" applyFont="1"/>
    <xf numFmtId="0" fontId="7" fillId="0" borderId="0" xfId="655" applyFont="1" applyFill="1"/>
    <xf numFmtId="0" fontId="7" fillId="0" borderId="0" xfId="655" applyFont="1" applyAlignment="1">
      <alignment horizontal="center"/>
    </xf>
    <xf numFmtId="0" fontId="191" fillId="0" borderId="0" xfId="0" applyFont="1"/>
    <xf numFmtId="0" fontId="2" fillId="0" borderId="0" xfId="0" applyFont="1"/>
    <xf numFmtId="0" fontId="0" fillId="0" borderId="0" xfId="0" applyFill="1"/>
    <xf numFmtId="0" fontId="5" fillId="0" borderId="0" xfId="1" applyFill="1"/>
    <xf numFmtId="0" fontId="5" fillId="0" borderId="0" xfId="1"/>
    <xf numFmtId="0" fontId="33" fillId="0" borderId="10" xfId="1" applyFont="1" applyBorder="1"/>
    <xf numFmtId="0" fontId="33" fillId="0" borderId="10" xfId="1" applyFont="1" applyFill="1" applyBorder="1"/>
    <xf numFmtId="0" fontId="33" fillId="25" borderId="10" xfId="1" applyFont="1" applyFill="1" applyBorder="1"/>
    <xf numFmtId="0" fontId="5" fillId="0" borderId="0" xfId="1" applyFill="1" applyBorder="1" applyAlignment="1">
      <alignment horizontal="center"/>
    </xf>
    <xf numFmtId="0" fontId="5" fillId="25" borderId="0" xfId="1" applyFill="1" applyBorder="1" applyAlignment="1">
      <alignment horizontal="center"/>
    </xf>
    <xf numFmtId="0" fontId="5" fillId="0" borderId="0" xfId="1" applyFill="1" applyAlignment="1">
      <alignment horizontal="center"/>
    </xf>
    <xf numFmtId="0" fontId="5" fillId="25" borderId="0" xfId="1" applyFill="1" applyAlignment="1">
      <alignment horizontal="center"/>
    </xf>
    <xf numFmtId="0" fontId="33" fillId="0" borderId="0" xfId="1" quotePrefix="1" applyFont="1" applyFill="1" applyAlignment="1">
      <alignment horizontal="right"/>
    </xf>
    <xf numFmtId="0" fontId="33" fillId="25" borderId="0" xfId="1" quotePrefix="1" applyFont="1" applyFill="1" applyAlignment="1">
      <alignment horizontal="right"/>
    </xf>
    <xf numFmtId="165" fontId="34" fillId="25" borderId="0" xfId="1" applyNumberFormat="1" applyFont="1" applyFill="1" applyAlignment="1">
      <alignment horizontal="right"/>
    </xf>
    <xf numFmtId="0" fontId="35" fillId="0" borderId="0" xfId="1" applyFont="1" applyAlignment="1">
      <alignment horizontal="left" indent="1"/>
    </xf>
    <xf numFmtId="165" fontId="35" fillId="25" borderId="0" xfId="1" applyNumberFormat="1" applyFont="1" applyFill="1"/>
    <xf numFmtId="165" fontId="35" fillId="0" borderId="0" xfId="1" applyNumberFormat="1" applyFont="1" applyFill="1"/>
    <xf numFmtId="0" fontId="35" fillId="0" borderId="0" xfId="1" applyFont="1" applyFill="1"/>
    <xf numFmtId="0" fontId="5" fillId="0" borderId="0" xfId="1" applyAlignment="1">
      <alignment horizontal="left" indent="1"/>
    </xf>
    <xf numFmtId="167" fontId="35" fillId="25" borderId="0" xfId="1" applyNumberFormat="1" applyFont="1" applyFill="1"/>
    <xf numFmtId="167" fontId="35" fillId="0" borderId="0" xfId="1" applyNumberFormat="1" applyFont="1" applyFill="1"/>
    <xf numFmtId="0" fontId="5" fillId="0" borderId="0" xfId="1" applyFill="1" applyAlignment="1">
      <alignment horizontal="left" indent="1"/>
    </xf>
    <xf numFmtId="0" fontId="36" fillId="0" borderId="0" xfId="1" applyFont="1" applyAlignment="1">
      <alignment horizontal="left" indent="1"/>
    </xf>
    <xf numFmtId="0" fontId="36" fillId="0" borderId="0" xfId="1" applyFont="1" applyFill="1"/>
    <xf numFmtId="0" fontId="36" fillId="25" borderId="0" xfId="1" applyFont="1" applyFill="1"/>
    <xf numFmtId="164" fontId="5" fillId="0" borderId="0" xfId="51" applyNumberFormat="1" applyFont="1" applyFill="1" applyAlignment="1">
      <alignment horizontal="right" indent="1"/>
    </xf>
    <xf numFmtId="0" fontId="179" fillId="0" borderId="10" xfId="0" applyFont="1" applyBorder="1" applyAlignment="1">
      <alignment horizontal="center" vertical="center" wrapText="1"/>
    </xf>
    <xf numFmtId="0" fontId="179" fillId="80" borderId="10" xfId="0" applyFont="1" applyFill="1" applyBorder="1" applyAlignment="1">
      <alignment horizontal="center" vertical="center" wrapText="1"/>
    </xf>
    <xf numFmtId="0" fontId="179" fillId="0" borderId="0" xfId="0" applyFont="1" applyBorder="1" applyAlignment="1">
      <alignment horizontal="center" vertical="center" wrapText="1"/>
    </xf>
    <xf numFmtId="0" fontId="179" fillId="80" borderId="0" xfId="0" applyFont="1" applyFill="1" applyBorder="1" applyAlignment="1">
      <alignment horizontal="center" vertical="center" wrapText="1"/>
    </xf>
    <xf numFmtId="0" fontId="179" fillId="0" borderId="0" xfId="0" applyFont="1" applyBorder="1" applyAlignment="1">
      <alignment wrapText="1"/>
    </xf>
    <xf numFmtId="0" fontId="5" fillId="8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NumberFormat="1" applyFont="1" applyAlignment="1">
      <alignment horizontal="right" vertical="center" wrapText="1" indent="1"/>
    </xf>
    <xf numFmtId="0" fontId="5" fillId="80" borderId="0" xfId="0" applyFont="1" applyFill="1" applyAlignment="1">
      <alignment horizontal="right" vertical="center" wrapText="1" indent="1"/>
    </xf>
    <xf numFmtId="166" fontId="5" fillId="0" borderId="0" xfId="0" applyNumberFormat="1" applyFont="1" applyAlignment="1">
      <alignment horizontal="right" vertical="center" wrapText="1" indent="1"/>
    </xf>
    <xf numFmtId="49" fontId="5" fillId="0" borderId="0" xfId="0" applyNumberFormat="1" applyFont="1" applyAlignment="1">
      <alignment horizontal="right" vertical="center" wrapText="1" indent="1"/>
    </xf>
    <xf numFmtId="49" fontId="5" fillId="80" borderId="0" xfId="0" applyNumberFormat="1" applyFont="1" applyFill="1" applyAlignment="1">
      <alignment horizontal="right" vertical="center" wrapText="1" indent="1"/>
    </xf>
    <xf numFmtId="49" fontId="193" fillId="0" borderId="0" xfId="0" applyNumberFormat="1" applyFont="1" applyAlignment="1">
      <alignment horizontal="right" vertical="center" wrapText="1" indent="1"/>
    </xf>
    <xf numFmtId="49" fontId="193" fillId="80" borderId="0" xfId="0" applyNumberFormat="1" applyFont="1" applyFill="1" applyAlignment="1">
      <alignment horizontal="right" vertical="center" wrapText="1" indent="1"/>
    </xf>
    <xf numFmtId="0" fontId="5" fillId="80" borderId="0" xfId="0" applyNumberFormat="1" applyFont="1" applyFill="1" applyAlignment="1">
      <alignment horizontal="right" vertical="center" wrapText="1" indent="1"/>
    </xf>
    <xf numFmtId="0" fontId="193" fillId="0" borderId="0" xfId="0" applyNumberFormat="1" applyFont="1" applyAlignment="1">
      <alignment horizontal="right" vertical="center" wrapText="1" indent="1"/>
    </xf>
    <xf numFmtId="166" fontId="5" fillId="80" borderId="0" xfId="0" applyNumberFormat="1" applyFont="1" applyFill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wrapText="1" indent="1"/>
    </xf>
    <xf numFmtId="49" fontId="179" fillId="0" borderId="0" xfId="0" applyNumberFormat="1" applyFont="1" applyAlignment="1">
      <alignment horizontal="right" vertical="center" wrapText="1" indent="1"/>
    </xf>
    <xf numFmtId="49" fontId="179" fillId="80" borderId="0" xfId="0" applyNumberFormat="1" applyFont="1" applyFill="1" applyAlignment="1">
      <alignment horizontal="right" vertical="center" wrapText="1" indent="1"/>
    </xf>
    <xf numFmtId="237" fontId="179" fillId="80" borderId="0" xfId="0" applyNumberFormat="1" applyFont="1" applyFill="1" applyAlignment="1">
      <alignment horizontal="right" vertical="center" wrapText="1" indent="1"/>
    </xf>
    <xf numFmtId="237" fontId="179" fillId="0" borderId="0" xfId="0" applyNumberFormat="1" applyFont="1" applyFill="1" applyAlignment="1">
      <alignment horizontal="right" vertical="center" wrapText="1" indent="1"/>
    </xf>
    <xf numFmtId="49" fontId="5" fillId="0" borderId="0" xfId="0" applyNumberFormat="1" applyFont="1" applyFill="1" applyAlignment="1">
      <alignment horizontal="right" vertical="center" wrapText="1" indent="1"/>
    </xf>
    <xf numFmtId="0" fontId="179" fillId="0" borderId="0" xfId="0" applyFont="1" applyBorder="1" applyAlignment="1">
      <alignment vertical="center" wrapText="1"/>
    </xf>
    <xf numFmtId="49" fontId="179" fillId="0" borderId="0" xfId="0" applyNumberFormat="1" applyFont="1" applyBorder="1" applyAlignment="1">
      <alignment horizontal="right" vertical="center" wrapText="1"/>
    </xf>
    <xf numFmtId="49" fontId="179" fillId="80" borderId="0" xfId="0" applyNumberFormat="1" applyFont="1" applyFill="1" applyBorder="1" applyAlignment="1">
      <alignment horizontal="right" vertical="center" wrapText="1"/>
    </xf>
    <xf numFmtId="0" fontId="5" fillId="0" borderId="0" xfId="1" applyFont="1" applyFill="1" applyBorder="1"/>
    <xf numFmtId="49" fontId="5" fillId="0" borderId="0" xfId="1" applyNumberFormat="1" applyFont="1" applyFill="1"/>
    <xf numFmtId="0" fontId="2" fillId="0" borderId="0" xfId="669"/>
    <xf numFmtId="2" fontId="99" fillId="0" borderId="10" xfId="669" applyNumberFormat="1" applyFont="1" applyFill="1" applyBorder="1" applyAlignment="1">
      <alignment horizontal="right" vertical="center" wrapText="1"/>
    </xf>
    <xf numFmtId="49" fontId="99" fillId="0" borderId="0" xfId="669" applyNumberFormat="1" applyFont="1" applyFill="1" applyBorder="1" applyAlignment="1">
      <alignment horizontal="right" vertical="center" wrapText="1"/>
    </xf>
    <xf numFmtId="49" fontId="99" fillId="0" borderId="0" xfId="669" applyNumberFormat="1" applyFont="1" applyFill="1" applyBorder="1" applyAlignment="1">
      <alignment horizontal="left" vertical="center" wrapText="1" indent="3"/>
    </xf>
    <xf numFmtId="0" fontId="196" fillId="0" borderId="0" xfId="669" applyFont="1" applyFill="1" applyAlignment="1">
      <alignment horizontal="left" wrapText="1"/>
    </xf>
    <xf numFmtId="49" fontId="196" fillId="0" borderId="0" xfId="669" applyNumberFormat="1" applyFont="1" applyFill="1" applyAlignment="1">
      <alignment horizontal="right" wrapText="1" indent="1"/>
    </xf>
    <xf numFmtId="166" fontId="196" fillId="0" borderId="0" xfId="669" applyNumberFormat="1" applyFont="1" applyFill="1" applyAlignment="1">
      <alignment horizontal="right" wrapText="1" indent="1"/>
    </xf>
    <xf numFmtId="49" fontId="99" fillId="0" borderId="0" xfId="669" applyNumberFormat="1" applyFont="1" applyFill="1" applyAlignment="1">
      <alignment horizontal="center" wrapText="1"/>
    </xf>
    <xf numFmtId="0" fontId="99" fillId="0" borderId="0" xfId="669" applyFont="1" applyFill="1" applyAlignment="1">
      <alignment horizontal="left" wrapText="1"/>
    </xf>
    <xf numFmtId="49" fontId="99" fillId="0" borderId="0" xfId="669" applyNumberFormat="1" applyFont="1" applyFill="1" applyAlignment="1">
      <alignment horizontal="right" wrapText="1" indent="1"/>
    </xf>
    <xf numFmtId="2" fontId="99" fillId="0" borderId="0" xfId="669" applyNumberFormat="1" applyFont="1" applyFill="1" applyAlignment="1">
      <alignment horizontal="right" wrapText="1" indent="1"/>
    </xf>
    <xf numFmtId="0" fontId="197" fillId="0" borderId="0" xfId="669" applyFont="1" applyFill="1" applyAlignment="1">
      <alignment horizontal="left" wrapText="1"/>
    </xf>
    <xf numFmtId="0" fontId="198" fillId="0" borderId="0" xfId="669" applyFont="1" applyAlignment="1">
      <alignment horizontal="left" indent="1"/>
    </xf>
    <xf numFmtId="49" fontId="198" fillId="0" borderId="0" xfId="669" applyNumberFormat="1" applyFont="1" applyFill="1" applyAlignment="1">
      <alignment horizontal="right" indent="1"/>
    </xf>
    <xf numFmtId="166" fontId="99" fillId="0" borderId="0" xfId="669" applyNumberFormat="1" applyFont="1" applyFill="1" applyAlignment="1">
      <alignment horizontal="right" wrapText="1" indent="1"/>
    </xf>
    <xf numFmtId="0" fontId="198" fillId="0" borderId="0" xfId="669" applyFont="1" applyAlignment="1">
      <alignment horizontal="left" wrapText="1" indent="2"/>
    </xf>
    <xf numFmtId="0" fontId="198" fillId="0" borderId="0" xfId="669" applyFont="1" applyAlignment="1">
      <alignment horizontal="left" wrapText="1" indent="1"/>
    </xf>
    <xf numFmtId="0" fontId="198" fillId="0" borderId="0" xfId="669" applyFont="1" applyAlignment="1">
      <alignment horizontal="left"/>
    </xf>
    <xf numFmtId="0" fontId="199" fillId="0" borderId="0" xfId="669" applyFont="1" applyAlignment="1">
      <alignment horizontal="left"/>
    </xf>
    <xf numFmtId="49" fontId="199" fillId="0" borderId="0" xfId="669" applyNumberFormat="1" applyFont="1" applyFill="1" applyAlignment="1">
      <alignment horizontal="right" indent="1"/>
    </xf>
    <xf numFmtId="0" fontId="200" fillId="0" borderId="0" xfId="669" applyFont="1" applyAlignment="1">
      <alignment horizontal="left"/>
    </xf>
    <xf numFmtId="0" fontId="2" fillId="0" borderId="0" xfId="669" applyFill="1"/>
    <xf numFmtId="0" fontId="179" fillId="0" borderId="0" xfId="0" applyFont="1" applyBorder="1" applyAlignment="1">
      <alignment horizontal="justify" vertical="center"/>
    </xf>
    <xf numFmtId="0" fontId="179" fillId="0" borderId="0" xfId="0" applyFont="1" applyBorder="1"/>
    <xf numFmtId="0" fontId="179" fillId="25" borderId="0" xfId="0" applyFont="1" applyFill="1" applyAlignment="1">
      <alignment horizontal="center"/>
    </xf>
    <xf numFmtId="0" fontId="179" fillId="0" borderId="0" xfId="0" applyFont="1" applyAlignment="1">
      <alignment horizontal="center"/>
    </xf>
    <xf numFmtId="234" fontId="34" fillId="25" borderId="0" xfId="0" applyNumberFormat="1" applyFont="1" applyFill="1"/>
    <xf numFmtId="234" fontId="34" fillId="0" borderId="0" xfId="0" applyNumberFormat="1" applyFont="1" applyFill="1"/>
    <xf numFmtId="234" fontId="179" fillId="25" borderId="0" xfId="0" applyNumberFormat="1" applyFont="1" applyFill="1"/>
    <xf numFmtId="234" fontId="179" fillId="0" borderId="0" xfId="0" applyNumberFormat="1" applyFont="1" applyFill="1"/>
    <xf numFmtId="0" fontId="179" fillId="0" borderId="0" xfId="0" quotePrefix="1" applyFont="1"/>
    <xf numFmtId="0" fontId="38" fillId="0" borderId="0" xfId="0" applyFont="1" applyAlignment="1">
      <alignment horizontal="left"/>
    </xf>
    <xf numFmtId="234" fontId="191" fillId="25" borderId="0" xfId="0" applyNumberFormat="1" applyFont="1" applyFill="1"/>
    <xf numFmtId="234" fontId="191" fillId="0" borderId="0" xfId="0" applyNumberFormat="1" applyFont="1" applyFill="1"/>
    <xf numFmtId="234" fontId="179" fillId="0" borderId="0" xfId="0" applyNumberFormat="1" applyFont="1"/>
    <xf numFmtId="234" fontId="179" fillId="24" borderId="0" xfId="0" applyNumberFormat="1" applyFont="1" applyFill="1"/>
    <xf numFmtId="0" fontId="5" fillId="0" borderId="0" xfId="0" quotePrefix="1" applyFont="1" applyAlignment="1">
      <alignment horizontal="left" indent="2"/>
    </xf>
    <xf numFmtId="235" fontId="179" fillId="25" borderId="0" xfId="0" applyNumberFormat="1" applyFont="1" applyFill="1"/>
    <xf numFmtId="235" fontId="179" fillId="0" borderId="0" xfId="0" applyNumberFormat="1" applyFont="1" applyFill="1"/>
    <xf numFmtId="235" fontId="191" fillId="25" borderId="0" xfId="0" applyNumberFormat="1" applyFont="1" applyFill="1"/>
    <xf numFmtId="0" fontId="2" fillId="0" borderId="0" xfId="0" applyFont="1" applyAlignment="1">
      <alignment horizontal="center" vertical="center"/>
    </xf>
    <xf numFmtId="3" fontId="5" fillId="0" borderId="0" xfId="655" applyNumberFormat="1" applyFont="1" applyAlignment="1">
      <alignment horizontal="right"/>
    </xf>
    <xf numFmtId="0" fontId="201" fillId="0" borderId="0" xfId="655" applyFont="1"/>
    <xf numFmtId="1" fontId="34" fillId="0" borderId="0" xfId="668" applyNumberFormat="1" applyFont="1" applyFill="1"/>
    <xf numFmtId="3" fontId="5" fillId="0" borderId="0" xfId="655" applyNumberFormat="1" applyFont="1" applyFill="1" applyAlignment="1">
      <alignment horizontal="right"/>
    </xf>
    <xf numFmtId="3" fontId="5" fillId="0" borderId="0" xfId="668" applyNumberFormat="1" applyFont="1" applyFill="1"/>
    <xf numFmtId="0" fontId="184" fillId="0" borderId="0" xfId="0" applyFont="1" applyFill="1" applyBorder="1" applyAlignment="1">
      <alignment horizontal="center" vertical="center" wrapText="1"/>
    </xf>
    <xf numFmtId="0" fontId="184" fillId="79" borderId="0" xfId="0" applyFont="1" applyFill="1" applyBorder="1" applyAlignment="1">
      <alignment horizontal="center" vertical="center" wrapText="1"/>
    </xf>
    <xf numFmtId="233" fontId="187" fillId="0" borderId="0" xfId="0" applyNumberFormat="1" applyFont="1" applyFill="1" applyBorder="1" applyAlignment="1">
      <alignment horizontal="center" vertical="center" wrapText="1"/>
    </xf>
    <xf numFmtId="236" fontId="18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236" fontId="0" fillId="0" borderId="0" xfId="0" applyNumberFormat="1"/>
    <xf numFmtId="166" fontId="179" fillId="0" borderId="0" xfId="0" applyNumberFormat="1" applyFont="1" applyAlignment="1">
      <alignment horizontal="right"/>
    </xf>
    <xf numFmtId="0" fontId="202" fillId="0" borderId="0" xfId="0" applyFont="1"/>
    <xf numFmtId="0" fontId="5" fillId="0" borderId="0" xfId="655" applyFill="1"/>
    <xf numFmtId="0" fontId="5" fillId="0" borderId="0" xfId="655"/>
    <xf numFmtId="0" fontId="5" fillId="0" borderId="0" xfId="655" applyFill="1" applyAlignment="1">
      <alignment horizontal="center"/>
    </xf>
    <xf numFmtId="0" fontId="5" fillId="25" borderId="0" xfId="655" applyFill="1" applyAlignment="1">
      <alignment horizontal="center"/>
    </xf>
    <xf numFmtId="0" fontId="5" fillId="0" borderId="0" xfId="655" applyAlignment="1">
      <alignment horizontal="center"/>
    </xf>
    <xf numFmtId="0" fontId="5" fillId="0" borderId="10" xfId="655" applyBorder="1" applyAlignment="1">
      <alignment horizontal="center"/>
    </xf>
    <xf numFmtId="0" fontId="5" fillId="25" borderId="0" xfId="655" applyFill="1"/>
    <xf numFmtId="0" fontId="5" fillId="0" borderId="0" xfId="655" applyAlignment="1">
      <alignment horizontal="left" indent="1"/>
    </xf>
    <xf numFmtId="232" fontId="5" fillId="0" borderId="0" xfId="1" applyNumberFormat="1" applyFont="1" applyFill="1"/>
    <xf numFmtId="232" fontId="5" fillId="25" borderId="0" xfId="1" applyNumberFormat="1" applyFont="1" applyFill="1"/>
    <xf numFmtId="232" fontId="38" fillId="0" borderId="0" xfId="1" applyNumberFormat="1" applyFont="1" applyFill="1"/>
    <xf numFmtId="232" fontId="38" fillId="25" borderId="0" xfId="1" applyNumberFormat="1" applyFont="1" applyFill="1"/>
    <xf numFmtId="232" fontId="34" fillId="0" borderId="0" xfId="1" applyNumberFormat="1" applyFont="1" applyFill="1"/>
    <xf numFmtId="232" fontId="34" fillId="25" borderId="0" xfId="1" applyNumberFormat="1" applyFont="1" applyFill="1"/>
    <xf numFmtId="3" fontId="5" fillId="0" borderId="0" xfId="655" applyNumberFormat="1" applyFill="1"/>
    <xf numFmtId="3" fontId="5" fillId="25" borderId="0" xfId="655" applyNumberFormat="1" applyFill="1"/>
    <xf numFmtId="3" fontId="5" fillId="0" borderId="0" xfId="655" applyNumberFormat="1"/>
    <xf numFmtId="0" fontId="5" fillId="0" borderId="0" xfId="655" applyAlignment="1">
      <alignment horizontal="left"/>
    </xf>
    <xf numFmtId="233" fontId="5" fillId="0" borderId="0" xfId="1" applyNumberFormat="1" applyFont="1" applyFill="1" applyAlignment="1">
      <alignment horizontal="right"/>
    </xf>
    <xf numFmtId="3" fontId="179" fillId="0" borderId="0" xfId="0" applyNumberFormat="1" applyFont="1" applyFill="1" applyBorder="1"/>
    <xf numFmtId="0" fontId="34" fillId="0" borderId="0" xfId="0" applyFont="1" applyFill="1"/>
    <xf numFmtId="3" fontId="34" fillId="81" borderId="0" xfId="0" applyNumberFormat="1" applyFont="1" applyFill="1"/>
    <xf numFmtId="238" fontId="5" fillId="81" borderId="0" xfId="0" applyNumberFormat="1" applyFont="1" applyFill="1"/>
    <xf numFmtId="238" fontId="5" fillId="0" borderId="0" xfId="0" applyNumberFormat="1" applyFont="1" applyFill="1"/>
    <xf numFmtId="0" fontId="38" fillId="0" borderId="0" xfId="0" applyFont="1" applyFill="1"/>
    <xf numFmtId="168" fontId="38" fillId="81" borderId="0" xfId="0" applyNumberFormat="1" applyFont="1" applyFill="1"/>
    <xf numFmtId="168" fontId="5" fillId="81" borderId="0" xfId="0" applyNumberFormat="1" applyFont="1" applyFill="1"/>
    <xf numFmtId="168" fontId="38" fillId="81" borderId="0" xfId="0" applyNumberFormat="1" applyFont="1" applyFill="1" applyAlignment="1">
      <alignment horizontal="right"/>
    </xf>
    <xf numFmtId="0" fontId="0" fillId="81" borderId="0" xfId="0" applyFill="1"/>
    <xf numFmtId="168" fontId="0" fillId="0" borderId="0" xfId="0" applyNumberFormat="1" applyFill="1"/>
    <xf numFmtId="239" fontId="38" fillId="81" borderId="0" xfId="0" applyNumberFormat="1" applyFont="1" applyFill="1" applyAlignment="1">
      <alignment horizontal="right"/>
    </xf>
    <xf numFmtId="239" fontId="38" fillId="0" borderId="0" xfId="0" applyNumberFormat="1" applyFont="1" applyFill="1" applyAlignment="1">
      <alignment horizontal="right"/>
    </xf>
    <xf numFmtId="168" fontId="5" fillId="81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41" fontId="5" fillId="81" borderId="0" xfId="0" applyNumberFormat="1" applyFont="1" applyFill="1" applyAlignment="1">
      <alignment horizontal="right"/>
    </xf>
    <xf numFmtId="0" fontId="38" fillId="0" borderId="0" xfId="0" applyFont="1" applyFill="1" applyAlignment="1">
      <alignment horizontal="left"/>
    </xf>
    <xf numFmtId="3" fontId="0" fillId="81" borderId="0" xfId="0" applyNumberFormat="1" applyFill="1"/>
    <xf numFmtId="0" fontId="2" fillId="0" borderId="0" xfId="0" applyFont="1" applyAlignment="1">
      <alignment horizontal="right"/>
    </xf>
    <xf numFmtId="0" fontId="2" fillId="8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0" fontId="2" fillId="80" borderId="0" xfId="0" applyFont="1" applyFill="1"/>
    <xf numFmtId="0" fontId="2" fillId="0" borderId="0" xfId="0" applyFont="1" applyFill="1"/>
    <xf numFmtId="49" fontId="2" fillId="0" borderId="0" xfId="0" applyNumberFormat="1" applyFont="1" applyAlignment="1">
      <alignment horizontal="left" indent="1"/>
    </xf>
    <xf numFmtId="166" fontId="7" fillId="0" borderId="0" xfId="51" applyNumberFormat="1" applyFont="1" applyFill="1" applyAlignment="1">
      <alignment horizontal="right" indent="1"/>
    </xf>
    <xf numFmtId="166" fontId="7" fillId="80" borderId="0" xfId="51" applyNumberFormat="1" applyFont="1" applyFill="1" applyAlignment="1">
      <alignment horizontal="right" indent="1"/>
    </xf>
    <xf numFmtId="49" fontId="189" fillId="0" borderId="0" xfId="0" applyNumberFormat="1" applyFont="1" applyAlignment="1">
      <alignment horizontal="left" indent="1"/>
    </xf>
    <xf numFmtId="166" fontId="30" fillId="0" borderId="0" xfId="51" applyNumberFormat="1" applyFont="1" applyFill="1" applyAlignment="1">
      <alignment horizontal="right" indent="1"/>
    </xf>
    <xf numFmtId="166" fontId="30" fillId="80" borderId="0" xfId="51" applyNumberFormat="1" applyFont="1" applyFill="1" applyAlignment="1">
      <alignment horizontal="right" indent="1"/>
    </xf>
    <xf numFmtId="166" fontId="0" fillId="0" borderId="0" xfId="0" applyNumberFormat="1"/>
    <xf numFmtId="0" fontId="2" fillId="0" borderId="0" xfId="0" applyNumberFormat="1" applyFont="1"/>
    <xf numFmtId="0" fontId="2" fillId="0" borderId="0" xfId="0" applyFont="1" applyAlignment="1">
      <alignment horizontal="left" indent="1"/>
    </xf>
    <xf numFmtId="43" fontId="7" fillId="0" borderId="0" xfId="51" applyNumberFormat="1" applyFont="1" applyFill="1" applyAlignment="1">
      <alignment horizontal="right" indent="1"/>
    </xf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0" fontId="2" fillId="80" borderId="10" xfId="0" applyFont="1" applyFill="1" applyBorder="1" applyAlignment="1">
      <alignment horizontal="right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20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vertical="top" wrapText="1"/>
    </xf>
    <xf numFmtId="0" fontId="205" fillId="0" borderId="0" xfId="0" applyFont="1"/>
    <xf numFmtId="234" fontId="179" fillId="25" borderId="0" xfId="0" applyNumberFormat="1" applyFont="1" applyFill="1"/>
    <xf numFmtId="0" fontId="30" fillId="0" borderId="0" xfId="1" applyFont="1" applyAlignment="1">
      <alignment horizontal="center" wrapText="1"/>
    </xf>
    <xf numFmtId="0" fontId="3" fillId="0" borderId="0" xfId="0" applyFont="1" applyAlignment="1">
      <alignment wrapText="1"/>
    </xf>
    <xf numFmtId="0" fontId="7" fillId="0" borderId="0" xfId="1" applyFont="1" applyAlignment="1">
      <alignment horizontal="center" wrapText="1"/>
    </xf>
    <xf numFmtId="0" fontId="184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18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84" fillId="0" borderId="10" xfId="0" applyFont="1" applyBorder="1" applyAlignment="1">
      <alignment horizontal="center" vertical="center" wrapText="1"/>
    </xf>
    <xf numFmtId="0" fontId="184" fillId="0" borderId="0" xfId="0" applyFont="1" applyBorder="1" applyAlignment="1">
      <alignment horizontal="center" vertical="center" wrapText="1"/>
    </xf>
    <xf numFmtId="0" fontId="167" fillId="0" borderId="0" xfId="669" applyFont="1" applyFill="1" applyBorder="1" applyAlignment="1">
      <alignment horizontal="center" vertical="center"/>
    </xf>
    <xf numFmtId="2" fontId="99" fillId="0" borderId="10" xfId="669" applyNumberFormat="1" applyFont="1" applyFill="1" applyBorder="1" applyAlignment="1">
      <alignment horizontal="center" vertical="center" wrapText="1"/>
    </xf>
    <xf numFmtId="2" fontId="99" fillId="0" borderId="0" xfId="669" applyNumberFormat="1" applyFont="1" applyFill="1" applyBorder="1" applyAlignment="1">
      <alignment horizontal="center" vertical="center" wrapText="1"/>
    </xf>
    <xf numFmtId="0" fontId="30" fillId="0" borderId="31" xfId="53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0" fillId="0" borderId="0" xfId="53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655" applyFont="1" applyAlignment="1">
      <alignment horizontal="center"/>
    </xf>
    <xf numFmtId="0" fontId="189" fillId="0" borderId="0" xfId="0" applyFont="1" applyAlignment="1">
      <alignment horizontal="center" vertical="center" wrapText="1"/>
    </xf>
    <xf numFmtId="0" fontId="189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wrapText="1"/>
    </xf>
    <xf numFmtId="0" fontId="179" fillId="0" borderId="0" xfId="0" applyFont="1" applyAlignment="1">
      <alignment horizontal="left" wrapText="1"/>
    </xf>
    <xf numFmtId="0" fontId="18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0" fillId="0" borderId="0" xfId="655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79" fillId="0" borderId="0" xfId="0" applyFont="1" applyAlignment="1">
      <alignment wrapText="1"/>
    </xf>
    <xf numFmtId="0" fontId="182" fillId="0" borderId="0" xfId="0" applyFont="1" applyFill="1" applyBorder="1" applyAlignment="1">
      <alignment horizontal="center"/>
    </xf>
    <xf numFmtId="0" fontId="3" fillId="0" borderId="31" xfId="0" applyFont="1" applyBorder="1" applyAlignment="1">
      <alignment wrapText="1"/>
    </xf>
    <xf numFmtId="0" fontId="194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</cellXfs>
  <cellStyles count="671">
    <cellStyle name=" 1" xfId="55" xr:uid="{00000000-0005-0000-0000-000000000000}"/>
    <cellStyle name=" 2" xfId="56" xr:uid="{00000000-0005-0000-0000-000001000000}"/>
    <cellStyle name="$" xfId="57" xr:uid="{00000000-0005-0000-0000-000002000000}"/>
    <cellStyle name="$ k" xfId="58" xr:uid="{00000000-0005-0000-0000-000003000000}"/>
    <cellStyle name="$ M" xfId="59" xr:uid="{00000000-0005-0000-0000-000004000000}"/>
    <cellStyle name="%" xfId="60" xr:uid="{00000000-0005-0000-0000-000005000000}"/>
    <cellStyle name="%_from BT 1 Feb with Emmas comments" xfId="61" xr:uid="{00000000-0005-0000-0000-000006000000}"/>
    <cellStyle name="_2008020_CM_Model_Costsv1.3" xfId="62" xr:uid="{00000000-0005-0000-0000-000007000000}"/>
    <cellStyle name="_IMO Proforma Schedules" xfId="63" xr:uid="{00000000-0005-0000-0000-000008000000}"/>
    <cellStyle name="_Met One - CBD Metro - Model Input Sheets - Additional Inputs (27 November 2009)" xfId="64" xr:uid="{00000000-0005-0000-0000-000009000000}"/>
    <cellStyle name="_Model FCOv3 180408" xfId="65" xr:uid="{00000000-0005-0000-0000-00000A000000}"/>
    <cellStyle name="_Platinum Tranche Analysis DF2" xfId="66" xr:uid="{00000000-0005-0000-0000-00000B000000}"/>
    <cellStyle name="_Platinum Tranche Analysis DF2 FINAL" xfId="67" xr:uid="{00000000-0005-0000-0000-00000C000000}"/>
    <cellStyle name="=C:\WINNT\SYSTEM32\COMMAND.COM" xfId="68" xr:uid="{00000000-0005-0000-0000-00000D000000}"/>
    <cellStyle name="=C:\WINNT\SYSTEM32\COMMAND.COM 2" xfId="69" xr:uid="{00000000-0005-0000-0000-00000E000000}"/>
    <cellStyle name="=C:\WINNT\SYSTEM32\COMMAND.COM_Templatev1 8 Bid Model Final - WFM10 (Payment Mechanism) v14" xfId="70" xr:uid="{00000000-0005-0000-0000-00000F000000}"/>
    <cellStyle name="0%" xfId="71" xr:uid="{00000000-0005-0000-0000-000010000000}"/>
    <cellStyle name="0.0%" xfId="72" xr:uid="{00000000-0005-0000-0000-000011000000}"/>
    <cellStyle name="0.00%" xfId="73" xr:uid="{00000000-0005-0000-0000-000012000000}"/>
    <cellStyle name="20% - Accent1 2" xfId="2" xr:uid="{00000000-0005-0000-0000-000013000000}"/>
    <cellStyle name="20% - Accent1 2 2" xfId="74" xr:uid="{00000000-0005-0000-0000-000014000000}"/>
    <cellStyle name="20% - Accent2 2" xfId="3" xr:uid="{00000000-0005-0000-0000-000015000000}"/>
    <cellStyle name="20% - Accent2 2 2" xfId="75" xr:uid="{00000000-0005-0000-0000-000016000000}"/>
    <cellStyle name="20% - Accent3 2" xfId="4" xr:uid="{00000000-0005-0000-0000-000017000000}"/>
    <cellStyle name="20% - Accent3 2 2" xfId="76" xr:uid="{00000000-0005-0000-0000-000018000000}"/>
    <cellStyle name="20% - Accent4 2" xfId="5" xr:uid="{00000000-0005-0000-0000-000019000000}"/>
    <cellStyle name="20% - Accent4 2 2" xfId="77" xr:uid="{00000000-0005-0000-0000-00001A000000}"/>
    <cellStyle name="20% - Accent5 2" xfId="6" xr:uid="{00000000-0005-0000-0000-00001B000000}"/>
    <cellStyle name="20% - Accent5 2 2" xfId="78" xr:uid="{00000000-0005-0000-0000-00001C000000}"/>
    <cellStyle name="20% - Accent6 2" xfId="7" xr:uid="{00000000-0005-0000-0000-00001D000000}"/>
    <cellStyle name="20% - Accent6 2 2" xfId="79" xr:uid="{00000000-0005-0000-0000-00001E000000}"/>
    <cellStyle name="40% - Accent1 2" xfId="8" xr:uid="{00000000-0005-0000-0000-00001F000000}"/>
    <cellStyle name="40% - Accent1 2 2" xfId="80" xr:uid="{00000000-0005-0000-0000-000020000000}"/>
    <cellStyle name="40% - Accent2 2" xfId="9" xr:uid="{00000000-0005-0000-0000-000021000000}"/>
    <cellStyle name="40% - Accent2 2 2" xfId="81" xr:uid="{00000000-0005-0000-0000-000022000000}"/>
    <cellStyle name="40% - Accent3 2" xfId="10" xr:uid="{00000000-0005-0000-0000-000023000000}"/>
    <cellStyle name="40% - Accent3 2 2" xfId="82" xr:uid="{00000000-0005-0000-0000-000024000000}"/>
    <cellStyle name="40% - Accent4 2" xfId="11" xr:uid="{00000000-0005-0000-0000-000025000000}"/>
    <cellStyle name="40% - Accent4 2 2" xfId="83" xr:uid="{00000000-0005-0000-0000-000026000000}"/>
    <cellStyle name="40% - Accent5 2" xfId="12" xr:uid="{00000000-0005-0000-0000-000027000000}"/>
    <cellStyle name="40% - Accent5 2 2" xfId="84" xr:uid="{00000000-0005-0000-0000-000028000000}"/>
    <cellStyle name="40% - Accent6 2" xfId="13" xr:uid="{00000000-0005-0000-0000-000029000000}"/>
    <cellStyle name="40% - Accent6 2 2" xfId="85" xr:uid="{00000000-0005-0000-0000-00002A000000}"/>
    <cellStyle name="60% - Accent1 2" xfId="14" xr:uid="{00000000-0005-0000-0000-00002B000000}"/>
    <cellStyle name="60% - Accent1 2 2" xfId="86" xr:uid="{00000000-0005-0000-0000-00002C000000}"/>
    <cellStyle name="60% - Accent2 2" xfId="15" xr:uid="{00000000-0005-0000-0000-00002D000000}"/>
    <cellStyle name="60% - Accent2 2 2" xfId="87" xr:uid="{00000000-0005-0000-0000-00002E000000}"/>
    <cellStyle name="60% - Accent3 2" xfId="16" xr:uid="{00000000-0005-0000-0000-00002F000000}"/>
    <cellStyle name="60% - Accent3 2 2" xfId="88" xr:uid="{00000000-0005-0000-0000-000030000000}"/>
    <cellStyle name="60% - Accent4 2" xfId="17" xr:uid="{00000000-0005-0000-0000-000031000000}"/>
    <cellStyle name="60% - Accent4 2 2" xfId="89" xr:uid="{00000000-0005-0000-0000-000032000000}"/>
    <cellStyle name="60% - Accent5 2" xfId="18" xr:uid="{00000000-0005-0000-0000-000033000000}"/>
    <cellStyle name="60% - Accent5 2 2" xfId="90" xr:uid="{00000000-0005-0000-0000-000034000000}"/>
    <cellStyle name="60% - Accent6 2" xfId="19" xr:uid="{00000000-0005-0000-0000-000035000000}"/>
    <cellStyle name="60% - Accent6 2 2" xfId="91" xr:uid="{00000000-0005-0000-0000-000036000000}"/>
    <cellStyle name="AA Nombre" xfId="92" xr:uid="{00000000-0005-0000-0000-000037000000}"/>
    <cellStyle name="AA-Heading 3" xfId="93" xr:uid="{00000000-0005-0000-0000-000038000000}"/>
    <cellStyle name="Accent1 2" xfId="20" xr:uid="{00000000-0005-0000-0000-000039000000}"/>
    <cellStyle name="Accent1 2 2" xfId="94" xr:uid="{00000000-0005-0000-0000-00003A000000}"/>
    <cellStyle name="Accent2 2" xfId="21" xr:uid="{00000000-0005-0000-0000-00003B000000}"/>
    <cellStyle name="Accent2 2 2" xfId="95" xr:uid="{00000000-0005-0000-0000-00003C000000}"/>
    <cellStyle name="Accent3 2" xfId="22" xr:uid="{00000000-0005-0000-0000-00003D000000}"/>
    <cellStyle name="Accent3 2 2" xfId="96" xr:uid="{00000000-0005-0000-0000-00003E000000}"/>
    <cellStyle name="Accent4 2" xfId="23" xr:uid="{00000000-0005-0000-0000-00003F000000}"/>
    <cellStyle name="Accent4 2 2" xfId="97" xr:uid="{00000000-0005-0000-0000-000040000000}"/>
    <cellStyle name="Accent5 2" xfId="24" xr:uid="{00000000-0005-0000-0000-000041000000}"/>
    <cellStyle name="Accent5 2 2" xfId="98" xr:uid="{00000000-0005-0000-0000-000042000000}"/>
    <cellStyle name="Accent6 2" xfId="25" xr:uid="{00000000-0005-0000-0000-000043000000}"/>
    <cellStyle name="Accent6 2 2" xfId="99" xr:uid="{00000000-0005-0000-0000-000044000000}"/>
    <cellStyle name="Actuals" xfId="100" xr:uid="{00000000-0005-0000-0000-000045000000}"/>
    <cellStyle name="Argument" xfId="101" xr:uid="{00000000-0005-0000-0000-000046000000}"/>
    <cellStyle name="as" xfId="102" xr:uid="{00000000-0005-0000-0000-000047000000}"/>
    <cellStyle name="Assumption" xfId="103" xr:uid="{00000000-0005-0000-0000-000048000000}"/>
    <cellStyle name="assumption 1" xfId="104" xr:uid="{00000000-0005-0000-0000-000049000000}"/>
    <cellStyle name="assumption 2" xfId="105" xr:uid="{00000000-0005-0000-0000-00004A000000}"/>
    <cellStyle name="Assumption 3" xfId="106" xr:uid="{00000000-0005-0000-0000-00004B000000}"/>
    <cellStyle name="assumption 4" xfId="107" xr:uid="{00000000-0005-0000-0000-00004C000000}"/>
    <cellStyle name="Assumption Date" xfId="108" xr:uid="{00000000-0005-0000-0000-00004D000000}"/>
    <cellStyle name="Assumption_Fiona Stanley risk register 14 May RK" xfId="109" xr:uid="{00000000-0005-0000-0000-00004E000000}"/>
    <cellStyle name="_x000f__x0006_B" xfId="110" xr:uid="{00000000-0005-0000-0000-00004F000000}"/>
    <cellStyle name="Background" xfId="111" xr:uid="{00000000-0005-0000-0000-000050000000}"/>
    <cellStyle name="Bad 2" xfId="26" xr:uid="{00000000-0005-0000-0000-000051000000}"/>
    <cellStyle name="Bad 2 2" xfId="112" xr:uid="{00000000-0005-0000-0000-000052000000}"/>
    <cellStyle name="BB-Heading1" xfId="113" xr:uid="{00000000-0005-0000-0000-000053000000}"/>
    <cellStyle name="BB-Heading2" xfId="114" xr:uid="{00000000-0005-0000-0000-000054000000}"/>
    <cellStyle name="BB-Heading3" xfId="115" xr:uid="{00000000-0005-0000-0000-000055000000}"/>
    <cellStyle name="BB-Input" xfId="116" xr:uid="{00000000-0005-0000-0000-000056000000}"/>
    <cellStyle name="BB-InputSens" xfId="117" xr:uid="{00000000-0005-0000-0000-000057000000}"/>
    <cellStyle name="BB-InputSoft" xfId="118" xr:uid="{00000000-0005-0000-0000-000058000000}"/>
    <cellStyle name="BB-Output" xfId="119" xr:uid="{00000000-0005-0000-0000-000059000000}"/>
    <cellStyle name="Besuchtɥr Hyperlink" xfId="120" xr:uid="{00000000-0005-0000-0000-00005A000000}"/>
    <cellStyle name="Blue" xfId="121" xr:uid="{00000000-0005-0000-0000-00005B000000}"/>
    <cellStyle name="BMM_Data Input" xfId="122" xr:uid="{00000000-0005-0000-0000-00005C000000}"/>
    <cellStyle name="bullet" xfId="123" xr:uid="{00000000-0005-0000-0000-00005D000000}"/>
    <cellStyle name="Calc" xfId="124" xr:uid="{00000000-0005-0000-0000-00005E000000}"/>
    <cellStyle name="Calc - Blue" xfId="125" xr:uid="{00000000-0005-0000-0000-00005F000000}"/>
    <cellStyle name="Calc - Feed" xfId="126" xr:uid="{00000000-0005-0000-0000-000060000000}"/>
    <cellStyle name="Calc - Green" xfId="127" xr:uid="{00000000-0005-0000-0000-000061000000}"/>
    <cellStyle name="Calc - Grey" xfId="128" xr:uid="{00000000-0005-0000-0000-000062000000}"/>
    <cellStyle name="Calc - Light" xfId="129" xr:uid="{00000000-0005-0000-0000-000063000000}"/>
    <cellStyle name="Calc - Light White" xfId="130" xr:uid="{00000000-0005-0000-0000-000064000000}"/>
    <cellStyle name="Calc - White" xfId="131" xr:uid="{00000000-0005-0000-0000-000065000000}"/>
    <cellStyle name="Calc - White Light" xfId="132" xr:uid="{00000000-0005-0000-0000-000066000000}"/>
    <cellStyle name="Calc - White_BizMo" xfId="133" xr:uid="{00000000-0005-0000-0000-000067000000}"/>
    <cellStyle name="Calc - yellow" xfId="134" xr:uid="{00000000-0005-0000-0000-000068000000}"/>
    <cellStyle name="Calc[0]" xfId="135" xr:uid="{00000000-0005-0000-0000-000069000000}"/>
    <cellStyle name="Calc_BizMo" xfId="136" xr:uid="{00000000-0005-0000-0000-00006A000000}"/>
    <cellStyle name="CalcedCell" xfId="137" xr:uid="{00000000-0005-0000-0000-00006B000000}"/>
    <cellStyle name="CalcedCellHours" xfId="138" xr:uid="{00000000-0005-0000-0000-00006C000000}"/>
    <cellStyle name="Calculated" xfId="139" xr:uid="{00000000-0005-0000-0000-00006D000000}"/>
    <cellStyle name="Calculation 2" xfId="27" xr:uid="{00000000-0005-0000-0000-00006E000000}"/>
    <cellStyle name="Calculation 2 2" xfId="140" xr:uid="{00000000-0005-0000-0000-00006F000000}"/>
    <cellStyle name="Cash" xfId="141" xr:uid="{00000000-0005-0000-0000-000070000000}"/>
    <cellStyle name="CashAM" xfId="142" xr:uid="{00000000-0005-0000-0000-000071000000}"/>
    <cellStyle name="CashCF" xfId="143" xr:uid="{00000000-0005-0000-0000-000072000000}"/>
    <cellStyle name="CashFCo" xfId="144" xr:uid="{00000000-0005-0000-0000-000073000000}"/>
    <cellStyle name="CashOC" xfId="145" xr:uid="{00000000-0005-0000-0000-000074000000}"/>
    <cellStyle name="Check Cell 2" xfId="28" xr:uid="{00000000-0005-0000-0000-000075000000}"/>
    <cellStyle name="Check Cell 2 2" xfId="146" xr:uid="{00000000-0005-0000-0000-000076000000}"/>
    <cellStyle name="Comma" xfId="668" builtinId="3"/>
    <cellStyle name="Comma 10" xfId="147" xr:uid="{00000000-0005-0000-0000-000078000000}"/>
    <cellStyle name="Comma 11" xfId="148" xr:uid="{00000000-0005-0000-0000-000079000000}"/>
    <cellStyle name="Comma 2" xfId="149" xr:uid="{00000000-0005-0000-0000-00007A000000}"/>
    <cellStyle name="Comma 2 2" xfId="150" xr:uid="{00000000-0005-0000-0000-00007B000000}"/>
    <cellStyle name="Comma 2 3" xfId="151" xr:uid="{00000000-0005-0000-0000-00007C000000}"/>
    <cellStyle name="Comma 2 3 2" xfId="152" xr:uid="{00000000-0005-0000-0000-00007D000000}"/>
    <cellStyle name="Comma 3" xfId="153" xr:uid="{00000000-0005-0000-0000-00007E000000}"/>
    <cellStyle name="Comma 3 2" xfId="154" xr:uid="{00000000-0005-0000-0000-00007F000000}"/>
    <cellStyle name="Comma 4" xfId="155" xr:uid="{00000000-0005-0000-0000-000080000000}"/>
    <cellStyle name="Comma 4 2" xfId="156" xr:uid="{00000000-0005-0000-0000-000081000000}"/>
    <cellStyle name="Comma 5" xfId="157" xr:uid="{00000000-0005-0000-0000-000082000000}"/>
    <cellStyle name="Comma 5 2" xfId="158" xr:uid="{00000000-0005-0000-0000-000083000000}"/>
    <cellStyle name="Comma 5 2 2" xfId="159" xr:uid="{00000000-0005-0000-0000-000084000000}"/>
    <cellStyle name="Comma 6" xfId="160" xr:uid="{00000000-0005-0000-0000-000085000000}"/>
    <cellStyle name="Comma 7" xfId="161" xr:uid="{00000000-0005-0000-0000-000086000000}"/>
    <cellStyle name="Comma 8" xfId="162" xr:uid="{00000000-0005-0000-0000-000087000000}"/>
    <cellStyle name="Comma 9" xfId="163" xr:uid="{00000000-0005-0000-0000-000088000000}"/>
    <cellStyle name="COMMENTS" xfId="164" xr:uid="{00000000-0005-0000-0000-000089000000}"/>
    <cellStyle name="Control Check" xfId="165" xr:uid="{00000000-0005-0000-0000-00008A000000}"/>
    <cellStyle name="control table footer 1" xfId="166" xr:uid="{00000000-0005-0000-0000-00008B000000}"/>
    <cellStyle name="control table header 1" xfId="167" xr:uid="{00000000-0005-0000-0000-00008C000000}"/>
    <cellStyle name="covenant" xfId="168" xr:uid="{00000000-0005-0000-0000-00008D000000}"/>
    <cellStyle name="CURR" xfId="169" xr:uid="{00000000-0005-0000-0000-00008E000000}"/>
    <cellStyle name="Currency [0] U" xfId="170" xr:uid="{00000000-0005-0000-0000-00008F000000}"/>
    <cellStyle name="Currency [2]" xfId="171" xr:uid="{00000000-0005-0000-0000-000090000000}"/>
    <cellStyle name="Currency [2] U" xfId="172" xr:uid="{00000000-0005-0000-0000-000091000000}"/>
    <cellStyle name="Currency 10" xfId="173" xr:uid="{00000000-0005-0000-0000-000092000000}"/>
    <cellStyle name="Currency 2" xfId="174" xr:uid="{00000000-0005-0000-0000-000093000000}"/>
    <cellStyle name="Currency 2 2" xfId="175" xr:uid="{00000000-0005-0000-0000-000094000000}"/>
    <cellStyle name="Currency 2 3" xfId="176" xr:uid="{00000000-0005-0000-0000-000095000000}"/>
    <cellStyle name="Currency 2 4" xfId="177" xr:uid="{00000000-0005-0000-0000-000096000000}"/>
    <cellStyle name="Currency 2_110324 - Modelled Scenarios v1" xfId="178" xr:uid="{00000000-0005-0000-0000-000097000000}"/>
    <cellStyle name="Currency 3" xfId="179" xr:uid="{00000000-0005-0000-0000-000098000000}"/>
    <cellStyle name="Currency 3 2" xfId="180" xr:uid="{00000000-0005-0000-0000-000099000000}"/>
    <cellStyle name="Currency 3_Attachments 9 August1" xfId="181" xr:uid="{00000000-0005-0000-0000-00009A000000}"/>
    <cellStyle name="Currency 4" xfId="182" xr:uid="{00000000-0005-0000-0000-00009B000000}"/>
    <cellStyle name="Currency 4 2" xfId="183" xr:uid="{00000000-0005-0000-0000-00009C000000}"/>
    <cellStyle name="Currency 5" xfId="184" xr:uid="{00000000-0005-0000-0000-00009D000000}"/>
    <cellStyle name="Currency 6" xfId="185" xr:uid="{00000000-0005-0000-0000-00009E000000}"/>
    <cellStyle name="Currency 7" xfId="186" xr:uid="{00000000-0005-0000-0000-00009F000000}"/>
    <cellStyle name="Currency 8" xfId="187" xr:uid="{00000000-0005-0000-0000-0000A0000000}"/>
    <cellStyle name="Currency 9" xfId="188" xr:uid="{00000000-0005-0000-0000-0000A1000000}"/>
    <cellStyle name="Currency(000)" xfId="189" xr:uid="{00000000-0005-0000-0000-0000A2000000}"/>
    <cellStyle name="Data" xfId="190" xr:uid="{00000000-0005-0000-0000-0000A3000000}"/>
    <cellStyle name="Data Input" xfId="191" xr:uid="{00000000-0005-0000-0000-0000A4000000}"/>
    <cellStyle name="Date" xfId="192" xr:uid="{00000000-0005-0000-0000-0000A5000000}"/>
    <cellStyle name="Date 1" xfId="193" xr:uid="{00000000-0005-0000-0000-0000A6000000}"/>
    <cellStyle name="Date U" xfId="194" xr:uid="{00000000-0005-0000-0000-0000A7000000}"/>
    <cellStyle name="Date_110324 - Modelled Scenarios v1" xfId="195" xr:uid="{00000000-0005-0000-0000-0000A8000000}"/>
    <cellStyle name="DateLong" xfId="196" xr:uid="{00000000-0005-0000-0000-0000A9000000}"/>
    <cellStyle name="DateShort" xfId="197" xr:uid="{00000000-0005-0000-0000-0000AA000000}"/>
    <cellStyle name="dd-mmm-yy" xfId="198" xr:uid="{00000000-0005-0000-0000-0000AB000000}"/>
    <cellStyle name="Decimal [0]" xfId="199" xr:uid="{00000000-0005-0000-0000-0000AC000000}"/>
    <cellStyle name="Decimal [2]" xfId="200" xr:uid="{00000000-0005-0000-0000-0000AD000000}"/>
    <cellStyle name="Decimal [2] U" xfId="201" xr:uid="{00000000-0005-0000-0000-0000AE000000}"/>
    <cellStyle name="Decimal [4]" xfId="202" xr:uid="{00000000-0005-0000-0000-0000AF000000}"/>
    <cellStyle name="Decimal [4] U" xfId="203" xr:uid="{00000000-0005-0000-0000-0000B0000000}"/>
    <cellStyle name="Deviant" xfId="204" xr:uid="{00000000-0005-0000-0000-0000B1000000}"/>
    <cellStyle name="Dezimal [0]_BB Financial Summary Template" xfId="205" xr:uid="{00000000-0005-0000-0000-0000B2000000}"/>
    <cellStyle name="Dezimal_BB Financial Summary Template" xfId="206" xr:uid="{00000000-0005-0000-0000-0000B3000000}"/>
    <cellStyle name="diskette" xfId="207" xr:uid="{00000000-0005-0000-0000-0000B4000000}"/>
    <cellStyle name="emma" xfId="208" xr:uid="{00000000-0005-0000-0000-0000B5000000}"/>
    <cellStyle name="Euro" xfId="209" xr:uid="{00000000-0005-0000-0000-0000B6000000}"/>
    <cellStyle name="Exception" xfId="210" xr:uid="{00000000-0005-0000-0000-0000B7000000}"/>
    <cellStyle name="Exception - Light" xfId="211" xr:uid="{00000000-0005-0000-0000-0000B8000000}"/>
    <cellStyle name="Explanatory Text 2" xfId="29" xr:uid="{00000000-0005-0000-0000-0000B9000000}"/>
    <cellStyle name="Explanatory Text 2 2" xfId="212" xr:uid="{00000000-0005-0000-0000-0000BA000000}"/>
    <cellStyle name="External" xfId="213" xr:uid="{00000000-0005-0000-0000-0000BB000000}"/>
    <cellStyle name="External Links" xfId="214" xr:uid="{00000000-0005-0000-0000-0000BC000000}"/>
    <cellStyle name="External_110324 - Modelled Scenarios v1" xfId="215" xr:uid="{00000000-0005-0000-0000-0000BD000000}"/>
    <cellStyle name="Extra Large" xfId="216" xr:uid="{00000000-0005-0000-0000-0000BE000000}"/>
    <cellStyle name="EY House" xfId="217" xr:uid="{00000000-0005-0000-0000-0000BF000000}"/>
    <cellStyle name="EY0dp" xfId="218" xr:uid="{00000000-0005-0000-0000-0000C0000000}"/>
    <cellStyle name="EYBlocked" xfId="219" xr:uid="{00000000-0005-0000-0000-0000C1000000}"/>
    <cellStyle name="EYCallUp" xfId="220" xr:uid="{00000000-0005-0000-0000-0000C2000000}"/>
    <cellStyle name="EYCheck" xfId="221" xr:uid="{00000000-0005-0000-0000-0000C3000000}"/>
    <cellStyle name="EYDate" xfId="222" xr:uid="{00000000-0005-0000-0000-0000C4000000}"/>
    <cellStyle name="EYDeviant" xfId="223" xr:uid="{00000000-0005-0000-0000-0000C5000000}"/>
    <cellStyle name="EYFlag" xfId="224" xr:uid="{00000000-0005-0000-0000-0000C6000000}"/>
    <cellStyle name="EYHeader1" xfId="225" xr:uid="{00000000-0005-0000-0000-0000C7000000}"/>
    <cellStyle name="EYHeader2" xfId="226" xr:uid="{00000000-0005-0000-0000-0000C8000000}"/>
    <cellStyle name="EYHeader3" xfId="227" xr:uid="{00000000-0005-0000-0000-0000C9000000}"/>
    <cellStyle name="EYInputDate" xfId="228" xr:uid="{00000000-0005-0000-0000-0000CA000000}"/>
    <cellStyle name="EYInputPercent" xfId="229" xr:uid="{00000000-0005-0000-0000-0000CB000000}"/>
    <cellStyle name="EYInputValue" xfId="230" xr:uid="{00000000-0005-0000-0000-0000CC000000}"/>
    <cellStyle name="EYNormal" xfId="231" xr:uid="{00000000-0005-0000-0000-0000CD000000}"/>
    <cellStyle name="EYnumber" xfId="232" xr:uid="{00000000-0005-0000-0000-0000CE000000}"/>
    <cellStyle name="EYPercent" xfId="233" xr:uid="{00000000-0005-0000-0000-0000CF000000}"/>
    <cellStyle name="EYPercentCapped" xfId="234" xr:uid="{00000000-0005-0000-0000-0000D0000000}"/>
    <cellStyle name="EYSubTotal" xfId="235" xr:uid="{00000000-0005-0000-0000-0000D1000000}"/>
    <cellStyle name="EYtext" xfId="236" xr:uid="{00000000-0005-0000-0000-0000D2000000}"/>
    <cellStyle name="EYTotal" xfId="237" xr:uid="{00000000-0005-0000-0000-0000D3000000}"/>
    <cellStyle name="EYWIP" xfId="238" xr:uid="{00000000-0005-0000-0000-0000D4000000}"/>
    <cellStyle name="Factor" xfId="239" xr:uid="{00000000-0005-0000-0000-0000D5000000}"/>
    <cellStyle name="Feeder Field" xfId="240" xr:uid="{00000000-0005-0000-0000-0000D6000000}"/>
    <cellStyle name="Feeder Field - Light" xfId="241" xr:uid="{00000000-0005-0000-0000-0000D7000000}"/>
    <cellStyle name="Feeder Field Light" xfId="242" xr:uid="{00000000-0005-0000-0000-0000D8000000}"/>
    <cellStyle name="Fine" xfId="243" xr:uid="{00000000-0005-0000-0000-0000D9000000}"/>
    <cellStyle name="Fleet" xfId="244" xr:uid="{00000000-0005-0000-0000-0000DA000000}"/>
    <cellStyle name="Flex" xfId="245" xr:uid="{00000000-0005-0000-0000-0000DB000000}"/>
    <cellStyle name="From" xfId="246" xr:uid="{00000000-0005-0000-0000-0000DC000000}"/>
    <cellStyle name="FS_reporting" xfId="247" xr:uid="{00000000-0005-0000-0000-0000DD000000}"/>
    <cellStyle name="General" xfId="248" xr:uid="{00000000-0005-0000-0000-0000DE000000}"/>
    <cellStyle name="General No - Black" xfId="249" xr:uid="{00000000-0005-0000-0000-0000DF000000}"/>
    <cellStyle name="General No (Black)" xfId="250" xr:uid="{00000000-0005-0000-0000-0000E0000000}"/>
    <cellStyle name="General No (Red)" xfId="251" xr:uid="{00000000-0005-0000-0000-0000E1000000}"/>
    <cellStyle name="globaldir" xfId="252" xr:uid="{00000000-0005-0000-0000-0000E2000000}"/>
    <cellStyle name="Good 2" xfId="30" xr:uid="{00000000-0005-0000-0000-0000E3000000}"/>
    <cellStyle name="Good 2 2" xfId="253" xr:uid="{00000000-0005-0000-0000-0000E4000000}"/>
    <cellStyle name="Grand Total" xfId="254" xr:uid="{00000000-0005-0000-0000-0000E5000000}"/>
    <cellStyle name="Green Stripe" xfId="255" xr:uid="{00000000-0005-0000-0000-0000E6000000}"/>
    <cellStyle name="Grey" xfId="256" xr:uid="{00000000-0005-0000-0000-0000E7000000}"/>
    <cellStyle name="Greyed out" xfId="257" xr:uid="{00000000-0005-0000-0000-0000E8000000}"/>
    <cellStyle name="Greyed out - Light" xfId="258" xr:uid="{00000000-0005-0000-0000-0000E9000000}"/>
    <cellStyle name="Greyed out_BizMo" xfId="259" xr:uid="{00000000-0005-0000-0000-0000EA000000}"/>
    <cellStyle name="GROUPHEADING" xfId="260" xr:uid="{00000000-0005-0000-0000-0000EB000000}"/>
    <cellStyle name="Growth Factor" xfId="261" xr:uid="{00000000-0005-0000-0000-0000EC000000}"/>
    <cellStyle name="Hardcoded" xfId="262" xr:uid="{00000000-0005-0000-0000-0000ED000000}"/>
    <cellStyle name="Hash Out" xfId="263" xr:uid="{00000000-0005-0000-0000-0000EE000000}"/>
    <cellStyle name="head1" xfId="264" xr:uid="{00000000-0005-0000-0000-0000EF000000}"/>
    <cellStyle name="Header" xfId="265" xr:uid="{00000000-0005-0000-0000-0000F0000000}"/>
    <cellStyle name="Header Row" xfId="266" xr:uid="{00000000-0005-0000-0000-0000F1000000}"/>
    <cellStyle name="Header1" xfId="267" xr:uid="{00000000-0005-0000-0000-0000F2000000}"/>
    <cellStyle name="Header2" xfId="268" xr:uid="{00000000-0005-0000-0000-0000F3000000}"/>
    <cellStyle name="Header3" xfId="269" xr:uid="{00000000-0005-0000-0000-0000F4000000}"/>
    <cellStyle name="Header4" xfId="270" xr:uid="{00000000-0005-0000-0000-0000F5000000}"/>
    <cellStyle name="heading" xfId="271" xr:uid="{00000000-0005-0000-0000-0000F6000000}"/>
    <cellStyle name="Heading - Column" xfId="272" xr:uid="{00000000-0005-0000-0000-0000F7000000}"/>
    <cellStyle name="Heading - Other" xfId="273" xr:uid="{00000000-0005-0000-0000-0000F8000000}"/>
    <cellStyle name="Heading - Row" xfId="274" xr:uid="{00000000-0005-0000-0000-0000F9000000}"/>
    <cellStyle name="Heading - Sheet" xfId="275" xr:uid="{00000000-0005-0000-0000-0000FA000000}"/>
    <cellStyle name="Heading 1 2" xfId="31" xr:uid="{00000000-0005-0000-0000-0000FB000000}"/>
    <cellStyle name="Heading 1 2 2" xfId="276" xr:uid="{00000000-0005-0000-0000-0000FC000000}"/>
    <cellStyle name="Heading 2 2" xfId="32" xr:uid="{00000000-0005-0000-0000-0000FD000000}"/>
    <cellStyle name="Heading 2 2 2" xfId="277" xr:uid="{00000000-0005-0000-0000-0000FE000000}"/>
    <cellStyle name="Heading 3 2" xfId="33" xr:uid="{00000000-0005-0000-0000-0000FF000000}"/>
    <cellStyle name="Heading 3 2 2" xfId="278" xr:uid="{00000000-0005-0000-0000-000000010000}"/>
    <cellStyle name="Heading 4 2" xfId="34" xr:uid="{00000000-0005-0000-0000-000001010000}"/>
    <cellStyle name="Heading 4 2 2" xfId="279" xr:uid="{00000000-0005-0000-0000-000002010000}"/>
    <cellStyle name="Headings" xfId="280" xr:uid="{00000000-0005-0000-0000-000003010000}"/>
    <cellStyle name="Headline" xfId="281" xr:uid="{00000000-0005-0000-0000-000004010000}"/>
    <cellStyle name="Headline 2" xfId="282" xr:uid="{00000000-0005-0000-0000-000005010000}"/>
    <cellStyle name="Headline_110324 - Modelled Scenarios v1" xfId="283" xr:uid="{00000000-0005-0000-0000-000006010000}"/>
    <cellStyle name="Hidden" xfId="284" xr:uid="{00000000-0005-0000-0000-000007010000}"/>
    <cellStyle name="Hide" xfId="285" xr:uid="{00000000-0005-0000-0000-000008010000}"/>
    <cellStyle name="HSBC Input Date" xfId="286" xr:uid="{00000000-0005-0000-0000-000009010000}"/>
    <cellStyle name="HSBC Input Label" xfId="287" xr:uid="{00000000-0005-0000-0000-00000A010000}"/>
    <cellStyle name="HSBC Input Label 2" xfId="288" xr:uid="{00000000-0005-0000-0000-00000B010000}"/>
    <cellStyle name="HSBC Input Label Link" xfId="289" xr:uid="{00000000-0005-0000-0000-00000C010000}"/>
    <cellStyle name="HSBC Input Logical 1" xfId="290" xr:uid="{00000000-0005-0000-0000-00000D010000}"/>
    <cellStyle name="HSBC Input Number 1" xfId="291" xr:uid="{00000000-0005-0000-0000-00000E010000}"/>
    <cellStyle name="HSBC Input Number 2" xfId="292" xr:uid="{00000000-0005-0000-0000-00000F010000}"/>
    <cellStyle name="HSBC Input Percent" xfId="293" xr:uid="{00000000-0005-0000-0000-000010010000}"/>
    <cellStyle name="HSBC Input Year Format" xfId="294" xr:uid="{00000000-0005-0000-0000-000011010000}"/>
    <cellStyle name="HSBC Title Main" xfId="295" xr:uid="{00000000-0005-0000-0000-000012010000}"/>
    <cellStyle name="HSBC Title Main Sub" xfId="296" xr:uid="{00000000-0005-0000-0000-000013010000}"/>
    <cellStyle name="HSBC Title Main_from BT 1 Feb with Emmas comments" xfId="297" xr:uid="{00000000-0005-0000-0000-000014010000}"/>
    <cellStyle name="HSBC Title Module" xfId="298" xr:uid="{00000000-0005-0000-0000-000015010000}"/>
    <cellStyle name="HSBC WK Date" xfId="299" xr:uid="{00000000-0005-0000-0000-000016010000}"/>
    <cellStyle name="HSBC WK Logical 1" xfId="300" xr:uid="{00000000-0005-0000-0000-000017010000}"/>
    <cellStyle name="HSBC WK Logical 2" xfId="301" xr:uid="{00000000-0005-0000-0000-000018010000}"/>
    <cellStyle name="HSBC WK Number 1" xfId="302" xr:uid="{00000000-0005-0000-0000-000019010000}"/>
    <cellStyle name="HSBC WK Number 2" xfId="303" xr:uid="{00000000-0005-0000-0000-00001A010000}"/>
    <cellStyle name="HSBC WK Number 2 T" xfId="304" xr:uid="{00000000-0005-0000-0000-00001B010000}"/>
    <cellStyle name="HSBC WK Number 2_from BT 1 Feb with Emmas comments" xfId="305" xr:uid="{00000000-0005-0000-0000-00001C010000}"/>
    <cellStyle name="HSBC WK Percent" xfId="306" xr:uid="{00000000-0005-0000-0000-00001D010000}"/>
    <cellStyle name="HSBC WK Ratios" xfId="307" xr:uid="{00000000-0005-0000-0000-00001E010000}"/>
    <cellStyle name="HSBC WK Year Format" xfId="308" xr:uid="{00000000-0005-0000-0000-00001F010000}"/>
    <cellStyle name="Hyperlink 2" xfId="309" xr:uid="{00000000-0005-0000-0000-000020010000}"/>
    <cellStyle name="Hyperlink 2 2" xfId="310" xr:uid="{00000000-0005-0000-0000-000021010000}"/>
    <cellStyle name="Hyperlink 3" xfId="311" xr:uid="{00000000-0005-0000-0000-000022010000}"/>
    <cellStyle name="Hyperlink 4" xfId="312" xr:uid="{00000000-0005-0000-0000-000023010000}"/>
    <cellStyle name="Hyperlink 5" xfId="313" xr:uid="{00000000-0005-0000-0000-000024010000}"/>
    <cellStyle name="i" xfId="314" xr:uid="{00000000-0005-0000-0000-000025010000}"/>
    <cellStyle name="Input (Date)" xfId="315" xr:uid="{00000000-0005-0000-0000-000026010000}"/>
    <cellStyle name="Input (StyleA)" xfId="316" xr:uid="{00000000-0005-0000-0000-000027010000}"/>
    <cellStyle name="Input [yellow]" xfId="317" xr:uid="{00000000-0005-0000-0000-000028010000}"/>
    <cellStyle name="Input 1" xfId="318" xr:uid="{00000000-0005-0000-0000-000029010000}"/>
    <cellStyle name="Input 1 - Light" xfId="319" xr:uid="{00000000-0005-0000-0000-00002A010000}"/>
    <cellStyle name="Input 1_BizMo" xfId="320" xr:uid="{00000000-0005-0000-0000-00002B010000}"/>
    <cellStyle name="Input 2" xfId="35" xr:uid="{00000000-0005-0000-0000-00002C010000}"/>
    <cellStyle name="Input 2 - Light" xfId="321" xr:uid="{00000000-0005-0000-0000-00002D010000}"/>
    <cellStyle name="Input 2_BizMo" xfId="322" xr:uid="{00000000-0005-0000-0000-00002E010000}"/>
    <cellStyle name="Input 3" xfId="323" xr:uid="{00000000-0005-0000-0000-00002F010000}"/>
    <cellStyle name="Input 4" xfId="324" xr:uid="{00000000-0005-0000-0000-000030010000}"/>
    <cellStyle name="Input Cell" xfId="325" xr:uid="{00000000-0005-0000-0000-000031010000}"/>
    <cellStyle name="Input Data" xfId="326" xr:uid="{00000000-0005-0000-0000-000032010000}"/>
    <cellStyle name="Input Formulas" xfId="327" xr:uid="{00000000-0005-0000-0000-000033010000}"/>
    <cellStyle name="Input(decimal)" xfId="328" xr:uid="{00000000-0005-0000-0000-000034010000}"/>
    <cellStyle name="InputSheetHeading" xfId="329" xr:uid="{00000000-0005-0000-0000-000035010000}"/>
    <cellStyle name="Instructions" xfId="330" xr:uid="{00000000-0005-0000-0000-000036010000}"/>
    <cellStyle name="Integer" xfId="331" xr:uid="{00000000-0005-0000-0000-000037010000}"/>
    <cellStyle name="item" xfId="332" xr:uid="{00000000-0005-0000-0000-000038010000}"/>
    <cellStyle name="Komma [0]_CM_DATA_TRAXIS" xfId="333" xr:uid="{00000000-0005-0000-0000-000039010000}"/>
    <cellStyle name="Komma_CM_DATA_TRAXIS" xfId="334" xr:uid="{00000000-0005-0000-0000-00003A010000}"/>
    <cellStyle name="KPMG Heading 1" xfId="335" xr:uid="{00000000-0005-0000-0000-00003B010000}"/>
    <cellStyle name="KPMG Heading 2" xfId="336" xr:uid="{00000000-0005-0000-0000-00003C010000}"/>
    <cellStyle name="KPMG Heading 3" xfId="337" xr:uid="{00000000-0005-0000-0000-00003D010000}"/>
    <cellStyle name="KPMG Heading 4" xfId="338" xr:uid="{00000000-0005-0000-0000-00003E010000}"/>
    <cellStyle name="KPMG Normal" xfId="339" xr:uid="{00000000-0005-0000-0000-00003F010000}"/>
    <cellStyle name="KPMG Normal Text" xfId="340" xr:uid="{00000000-0005-0000-0000-000040010000}"/>
    <cellStyle name="Label" xfId="341" xr:uid="{00000000-0005-0000-0000-000041010000}"/>
    <cellStyle name="Lable_1" xfId="342" xr:uid="{00000000-0005-0000-0000-000042010000}"/>
    <cellStyle name="Large" xfId="343" xr:uid="{00000000-0005-0000-0000-000043010000}"/>
    <cellStyle name="Lien hypertexte visité_Cashflow Yong In  May 2002 (based on Pusan 40 cars)" xfId="344" xr:uid="{00000000-0005-0000-0000-000044010000}"/>
    <cellStyle name="Lien hypertexte_Ankara-New costing - based on T1" xfId="345" xr:uid="{00000000-0005-0000-0000-000045010000}"/>
    <cellStyle name="Linked Cell 2" xfId="36" xr:uid="{00000000-0005-0000-0000-000046010000}"/>
    <cellStyle name="Linked Cell 2 2" xfId="346" xr:uid="{00000000-0005-0000-0000-000047010000}"/>
    <cellStyle name="LinkedCell" xfId="347" xr:uid="{00000000-0005-0000-0000-000048010000}"/>
    <cellStyle name="LinkedCellHours" xfId="348" xr:uid="{00000000-0005-0000-0000-000049010000}"/>
    <cellStyle name="Macro" xfId="349" xr:uid="{00000000-0005-0000-0000-00004A010000}"/>
    <cellStyle name="MAIN HEADING" xfId="350" xr:uid="{00000000-0005-0000-0000-00004B010000}"/>
    <cellStyle name="MAJOR ROW HEADING" xfId="351" xr:uid="{00000000-0005-0000-0000-00004C010000}"/>
    <cellStyle name="MAND_x000a_CHECK.COMMAND_x000e_RENAME.COMMAND_x0008_SHOW.BAR_x000b_DELETE.MENU_x000e_DELETE.COMMAND_x000e_GET.CHA" xfId="352" xr:uid="{00000000-0005-0000-0000-00004D010000}"/>
    <cellStyle name="Medium" xfId="353" xr:uid="{00000000-0005-0000-0000-00004E01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37" xr:uid="{00000000-0005-0000-0000-00004F010000}"/>
    <cellStyle name="Milliers [0]_BB Financial Summary base" xfId="354" xr:uid="{00000000-0005-0000-0000-000050010000}"/>
    <cellStyle name="Milliers_2_1" xfId="355" xr:uid="{00000000-0005-0000-0000-000051010000}"/>
    <cellStyle name="MINOR ROW HEADING" xfId="356" xr:uid="{00000000-0005-0000-0000-000052010000}"/>
    <cellStyle name="Monétaire [0]_Ankara-New costing - based on T1" xfId="357" xr:uid="{00000000-0005-0000-0000-000053010000}"/>
    <cellStyle name="Monétaire_2_1" xfId="358" xr:uid="{00000000-0005-0000-0000-000054010000}"/>
    <cellStyle name="Named Range" xfId="359" xr:uid="{00000000-0005-0000-0000-000055010000}"/>
    <cellStyle name="Named Range Tag" xfId="360" xr:uid="{00000000-0005-0000-0000-000056010000}"/>
    <cellStyle name="NamedRange" xfId="361" xr:uid="{00000000-0005-0000-0000-000057010000}"/>
    <cellStyle name="Negotiate" xfId="362" xr:uid="{00000000-0005-0000-0000-000058010000}"/>
    <cellStyle name="Neutral 2" xfId="38" xr:uid="{00000000-0005-0000-0000-000059010000}"/>
    <cellStyle name="Neutral 2 2" xfId="363" xr:uid="{00000000-0005-0000-0000-00005A010000}"/>
    <cellStyle name="No Longer Used" xfId="364" xr:uid="{00000000-0005-0000-0000-00005B010000}"/>
    <cellStyle name="NomTotal" xfId="365" xr:uid="{00000000-0005-0000-0000-00005C010000}"/>
    <cellStyle name="NomTotal 2" xfId="366" xr:uid="{00000000-0005-0000-0000-00005D010000}"/>
    <cellStyle name="NomTotal 3" xfId="367" xr:uid="{00000000-0005-0000-0000-00005E010000}"/>
    <cellStyle name="Normal" xfId="0" builtinId="0"/>
    <cellStyle name="Normal - Style1" xfId="368" xr:uid="{00000000-0005-0000-0000-000060010000}"/>
    <cellStyle name="Normal (no 0)" xfId="369" xr:uid="{00000000-0005-0000-0000-000061010000}"/>
    <cellStyle name="Normal 10" xfId="370" xr:uid="{00000000-0005-0000-0000-000062010000}"/>
    <cellStyle name="Normal 100" xfId="371" xr:uid="{00000000-0005-0000-0000-000063010000}"/>
    <cellStyle name="Normal 101" xfId="372" xr:uid="{00000000-0005-0000-0000-000064010000}"/>
    <cellStyle name="Normal 102" xfId="373" xr:uid="{00000000-0005-0000-0000-000065010000}"/>
    <cellStyle name="Normal 103" xfId="374" xr:uid="{00000000-0005-0000-0000-000066010000}"/>
    <cellStyle name="Normal 104" xfId="656" xr:uid="{00000000-0005-0000-0000-000067010000}"/>
    <cellStyle name="Normal 105" xfId="669" xr:uid="{00000000-0005-0000-0000-000068010000}"/>
    <cellStyle name="Normal 11" xfId="375" xr:uid="{00000000-0005-0000-0000-000069010000}"/>
    <cellStyle name="Normal 12" xfId="376" xr:uid="{00000000-0005-0000-0000-00006A010000}"/>
    <cellStyle name="Normal 13" xfId="377" xr:uid="{00000000-0005-0000-0000-00006B010000}"/>
    <cellStyle name="Normal 13 2" xfId="378" xr:uid="{00000000-0005-0000-0000-00006C010000}"/>
    <cellStyle name="Normal 14" xfId="379" xr:uid="{00000000-0005-0000-0000-00006D010000}"/>
    <cellStyle name="Normal 15" xfId="380" xr:uid="{00000000-0005-0000-0000-00006E010000}"/>
    <cellStyle name="Normal 16" xfId="381" xr:uid="{00000000-0005-0000-0000-00006F010000}"/>
    <cellStyle name="Normal 17" xfId="382" xr:uid="{00000000-0005-0000-0000-000070010000}"/>
    <cellStyle name="Normal 18" xfId="383" xr:uid="{00000000-0005-0000-0000-000071010000}"/>
    <cellStyle name="Normal 19" xfId="384" xr:uid="{00000000-0005-0000-0000-000072010000}"/>
    <cellStyle name="Normal 2" xfId="48" xr:uid="{00000000-0005-0000-0000-000073010000}"/>
    <cellStyle name="Normal 2 2" xfId="385" xr:uid="{00000000-0005-0000-0000-000074010000}"/>
    <cellStyle name="Normal 2 3" xfId="386" xr:uid="{00000000-0005-0000-0000-000075010000}"/>
    <cellStyle name="Normal 2 4" xfId="387" xr:uid="{00000000-0005-0000-0000-000076010000}"/>
    <cellStyle name="Normal 2 5" xfId="388" xr:uid="{00000000-0005-0000-0000-000077010000}"/>
    <cellStyle name="Normal 2 6" xfId="389" xr:uid="{00000000-0005-0000-0000-000078010000}"/>
    <cellStyle name="Normal 2 7" xfId="670" xr:uid="{00000000-0005-0000-0000-000079010000}"/>
    <cellStyle name="Normal 2_110325 - Asset List for PSC Analysis - ICT BoM Only" xfId="390" xr:uid="{00000000-0005-0000-0000-00007A010000}"/>
    <cellStyle name="Normal 20" xfId="391" xr:uid="{00000000-0005-0000-0000-00007B010000}"/>
    <cellStyle name="Normal 21" xfId="392" xr:uid="{00000000-0005-0000-0000-00007C010000}"/>
    <cellStyle name="Normal 22" xfId="393" xr:uid="{00000000-0005-0000-0000-00007D010000}"/>
    <cellStyle name="Normal 23" xfId="394" xr:uid="{00000000-0005-0000-0000-00007E010000}"/>
    <cellStyle name="Normal 23 2" xfId="395" xr:uid="{00000000-0005-0000-0000-00007F010000}"/>
    <cellStyle name="Normal 24" xfId="396" xr:uid="{00000000-0005-0000-0000-000080010000}"/>
    <cellStyle name="Normal 25" xfId="397" xr:uid="{00000000-0005-0000-0000-000081010000}"/>
    <cellStyle name="Normal 26" xfId="398" xr:uid="{00000000-0005-0000-0000-000082010000}"/>
    <cellStyle name="Normal 27" xfId="399" xr:uid="{00000000-0005-0000-0000-000083010000}"/>
    <cellStyle name="Normal 28" xfId="400" xr:uid="{00000000-0005-0000-0000-000084010000}"/>
    <cellStyle name="Normal 29" xfId="401" xr:uid="{00000000-0005-0000-0000-000085010000}"/>
    <cellStyle name="Normal 3" xfId="50" xr:uid="{00000000-0005-0000-0000-000086010000}"/>
    <cellStyle name="Normal 3 10" xfId="665" xr:uid="{00000000-0005-0000-0000-000087010000}"/>
    <cellStyle name="Normal 3 2" xfId="402" xr:uid="{00000000-0005-0000-0000-000088010000}"/>
    <cellStyle name="Normal 30" xfId="403" xr:uid="{00000000-0005-0000-0000-000089010000}"/>
    <cellStyle name="Normal 31" xfId="404" xr:uid="{00000000-0005-0000-0000-00008A010000}"/>
    <cellStyle name="Normal 32" xfId="405" xr:uid="{00000000-0005-0000-0000-00008B010000}"/>
    <cellStyle name="Normal 33" xfId="406" xr:uid="{00000000-0005-0000-0000-00008C010000}"/>
    <cellStyle name="Normal 34" xfId="407" xr:uid="{00000000-0005-0000-0000-00008D010000}"/>
    <cellStyle name="Normal 35" xfId="408" xr:uid="{00000000-0005-0000-0000-00008E010000}"/>
    <cellStyle name="Normal 36" xfId="409" xr:uid="{00000000-0005-0000-0000-00008F010000}"/>
    <cellStyle name="Normal 37" xfId="410" xr:uid="{00000000-0005-0000-0000-000090010000}"/>
    <cellStyle name="Normal 38" xfId="411" xr:uid="{00000000-0005-0000-0000-000091010000}"/>
    <cellStyle name="Normal 39" xfId="412" xr:uid="{00000000-0005-0000-0000-000092010000}"/>
    <cellStyle name="Normal 4" xfId="1" xr:uid="{00000000-0005-0000-0000-000093010000}"/>
    <cellStyle name="Normal 4 2" xfId="413" xr:uid="{00000000-0005-0000-0000-000094010000}"/>
    <cellStyle name="Normal 4 3" xfId="414" xr:uid="{00000000-0005-0000-0000-000095010000}"/>
    <cellStyle name="Normal 4_110315 - Modelled Scenarios v1" xfId="415" xr:uid="{00000000-0005-0000-0000-000096010000}"/>
    <cellStyle name="Normal 40" xfId="416" xr:uid="{00000000-0005-0000-0000-000097010000}"/>
    <cellStyle name="Normal 41" xfId="417" xr:uid="{00000000-0005-0000-0000-000098010000}"/>
    <cellStyle name="Normal 42" xfId="418" xr:uid="{00000000-0005-0000-0000-000099010000}"/>
    <cellStyle name="Normal 43" xfId="419" xr:uid="{00000000-0005-0000-0000-00009A010000}"/>
    <cellStyle name="Normal 44" xfId="420" xr:uid="{00000000-0005-0000-0000-00009B010000}"/>
    <cellStyle name="Normal 45" xfId="421" xr:uid="{00000000-0005-0000-0000-00009C010000}"/>
    <cellStyle name="Normal 46" xfId="422" xr:uid="{00000000-0005-0000-0000-00009D010000}"/>
    <cellStyle name="Normal 47" xfId="423" xr:uid="{00000000-0005-0000-0000-00009E010000}"/>
    <cellStyle name="Normal 48" xfId="424" xr:uid="{00000000-0005-0000-0000-00009F010000}"/>
    <cellStyle name="Normal 49" xfId="425" xr:uid="{00000000-0005-0000-0000-0000A0010000}"/>
    <cellStyle name="Normal 5" xfId="52" xr:uid="{00000000-0005-0000-0000-0000A1010000}"/>
    <cellStyle name="Normal 5 2" xfId="426" xr:uid="{00000000-0005-0000-0000-0000A2010000}"/>
    <cellStyle name="Normal 50" xfId="427" xr:uid="{00000000-0005-0000-0000-0000A3010000}"/>
    <cellStyle name="Normal 51" xfId="428" xr:uid="{00000000-0005-0000-0000-0000A4010000}"/>
    <cellStyle name="Normal 52" xfId="429" xr:uid="{00000000-0005-0000-0000-0000A5010000}"/>
    <cellStyle name="Normal 53" xfId="430" xr:uid="{00000000-0005-0000-0000-0000A6010000}"/>
    <cellStyle name="Normal 54" xfId="431" xr:uid="{00000000-0005-0000-0000-0000A7010000}"/>
    <cellStyle name="Normal 546" xfId="666" xr:uid="{00000000-0005-0000-0000-0000A8010000}"/>
    <cellStyle name="Normal 55" xfId="432" xr:uid="{00000000-0005-0000-0000-0000A9010000}"/>
    <cellStyle name="Normal 56" xfId="433" xr:uid="{00000000-0005-0000-0000-0000AA010000}"/>
    <cellStyle name="Normal 57" xfId="434" xr:uid="{00000000-0005-0000-0000-0000AB010000}"/>
    <cellStyle name="Normal 58" xfId="435" xr:uid="{00000000-0005-0000-0000-0000AC010000}"/>
    <cellStyle name="Normal 59" xfId="436" xr:uid="{00000000-0005-0000-0000-0000AD010000}"/>
    <cellStyle name="Normal 6" xfId="53" xr:uid="{00000000-0005-0000-0000-0000AE010000}"/>
    <cellStyle name="Normal 6 2" xfId="437" xr:uid="{00000000-0005-0000-0000-0000AF010000}"/>
    <cellStyle name="Normal 60" xfId="438" xr:uid="{00000000-0005-0000-0000-0000B0010000}"/>
    <cellStyle name="Normal 61" xfId="439" xr:uid="{00000000-0005-0000-0000-0000B1010000}"/>
    <cellStyle name="Normal 62" xfId="440" xr:uid="{00000000-0005-0000-0000-0000B2010000}"/>
    <cellStyle name="Normal 63" xfId="441" xr:uid="{00000000-0005-0000-0000-0000B3010000}"/>
    <cellStyle name="Normal 64" xfId="442" xr:uid="{00000000-0005-0000-0000-0000B4010000}"/>
    <cellStyle name="Normal 65" xfId="443" xr:uid="{00000000-0005-0000-0000-0000B5010000}"/>
    <cellStyle name="Normal 66" xfId="444" xr:uid="{00000000-0005-0000-0000-0000B6010000}"/>
    <cellStyle name="Normal 67" xfId="445" xr:uid="{00000000-0005-0000-0000-0000B7010000}"/>
    <cellStyle name="Normal 68" xfId="446" xr:uid="{00000000-0005-0000-0000-0000B8010000}"/>
    <cellStyle name="Normal 69" xfId="447" xr:uid="{00000000-0005-0000-0000-0000B9010000}"/>
    <cellStyle name="Normal 7" xfId="448" xr:uid="{00000000-0005-0000-0000-0000BA010000}"/>
    <cellStyle name="Normal 70" xfId="449" xr:uid="{00000000-0005-0000-0000-0000BB010000}"/>
    <cellStyle name="Normal 71" xfId="450" xr:uid="{00000000-0005-0000-0000-0000BC010000}"/>
    <cellStyle name="Normal 72" xfId="451" xr:uid="{00000000-0005-0000-0000-0000BD010000}"/>
    <cellStyle name="Normal 73" xfId="452" xr:uid="{00000000-0005-0000-0000-0000BE010000}"/>
    <cellStyle name="Normal 74" xfId="453" xr:uid="{00000000-0005-0000-0000-0000BF010000}"/>
    <cellStyle name="Normal 75" xfId="454" xr:uid="{00000000-0005-0000-0000-0000C0010000}"/>
    <cellStyle name="Normal 76" xfId="455" xr:uid="{00000000-0005-0000-0000-0000C1010000}"/>
    <cellStyle name="Normal 77" xfId="456" xr:uid="{00000000-0005-0000-0000-0000C2010000}"/>
    <cellStyle name="Normal 78" xfId="457" xr:uid="{00000000-0005-0000-0000-0000C3010000}"/>
    <cellStyle name="Normal 79" xfId="458" xr:uid="{00000000-0005-0000-0000-0000C4010000}"/>
    <cellStyle name="Normal 8" xfId="459" xr:uid="{00000000-0005-0000-0000-0000C5010000}"/>
    <cellStyle name="Normal 80" xfId="460" xr:uid="{00000000-0005-0000-0000-0000C6010000}"/>
    <cellStyle name="Normal 81" xfId="461" xr:uid="{00000000-0005-0000-0000-0000C7010000}"/>
    <cellStyle name="Normal 82" xfId="462" xr:uid="{00000000-0005-0000-0000-0000C8010000}"/>
    <cellStyle name="Normal 83" xfId="463" xr:uid="{00000000-0005-0000-0000-0000C9010000}"/>
    <cellStyle name="Normal 84" xfId="464" xr:uid="{00000000-0005-0000-0000-0000CA010000}"/>
    <cellStyle name="Normal 85" xfId="465" xr:uid="{00000000-0005-0000-0000-0000CB010000}"/>
    <cellStyle name="Normal 86" xfId="466" xr:uid="{00000000-0005-0000-0000-0000CC010000}"/>
    <cellStyle name="Normal 87" xfId="467" xr:uid="{00000000-0005-0000-0000-0000CD010000}"/>
    <cellStyle name="Normal 87 2" xfId="468" xr:uid="{00000000-0005-0000-0000-0000CE010000}"/>
    <cellStyle name="Normal 87_Int Log" xfId="469" xr:uid="{00000000-0005-0000-0000-0000CF010000}"/>
    <cellStyle name="Normal 88" xfId="470" xr:uid="{00000000-0005-0000-0000-0000D0010000}"/>
    <cellStyle name="Normal 89" xfId="471" xr:uid="{00000000-0005-0000-0000-0000D1010000}"/>
    <cellStyle name="Normal 9" xfId="472" xr:uid="{00000000-0005-0000-0000-0000D2010000}"/>
    <cellStyle name="Normal 90" xfId="473" xr:uid="{00000000-0005-0000-0000-0000D3010000}"/>
    <cellStyle name="Normal 91" xfId="474" xr:uid="{00000000-0005-0000-0000-0000D4010000}"/>
    <cellStyle name="Normal 92" xfId="475" xr:uid="{00000000-0005-0000-0000-0000D5010000}"/>
    <cellStyle name="Normal 92 2" xfId="476" xr:uid="{00000000-0005-0000-0000-0000D6010000}"/>
    <cellStyle name="Normal 93" xfId="477" xr:uid="{00000000-0005-0000-0000-0000D7010000}"/>
    <cellStyle name="Normal 94" xfId="478" xr:uid="{00000000-0005-0000-0000-0000D8010000}"/>
    <cellStyle name="Normal 95" xfId="479" xr:uid="{00000000-0005-0000-0000-0000D9010000}"/>
    <cellStyle name="Normal 96" xfId="480" xr:uid="{00000000-0005-0000-0000-0000DA010000}"/>
    <cellStyle name="Normal 97" xfId="481" xr:uid="{00000000-0005-0000-0000-0000DB010000}"/>
    <cellStyle name="Normal 98" xfId="482" xr:uid="{00000000-0005-0000-0000-0000DC010000}"/>
    <cellStyle name="Normal 99" xfId="483" xr:uid="{00000000-0005-0000-0000-0000DD010000}"/>
    <cellStyle name="Normal U" xfId="484" xr:uid="{00000000-0005-0000-0000-0000DE010000}"/>
    <cellStyle name="Normal_AH charts" xfId="655" xr:uid="{00000000-0005-0000-0000-0000DF010000}"/>
    <cellStyle name="Normal_CH 3 T1, CH1 T2 -  key aggs" xfId="51" xr:uid="{00000000-0005-0000-0000-0000E0010000}"/>
    <cellStyle name="Note 2" xfId="39" xr:uid="{00000000-0005-0000-0000-0000E1010000}"/>
    <cellStyle name="Note 3" xfId="485" xr:uid="{00000000-0005-0000-0000-0000E2010000}"/>
    <cellStyle name="Note 4" xfId="486" xr:uid="{00000000-0005-0000-0000-0000E3010000}"/>
    <cellStyle name="Note 5" xfId="487" xr:uid="{00000000-0005-0000-0000-0000E4010000}"/>
    <cellStyle name="Notes" xfId="488" xr:uid="{00000000-0005-0000-0000-0000E5010000}"/>
    <cellStyle name="Number" xfId="489" xr:uid="{00000000-0005-0000-0000-0000E6010000}"/>
    <cellStyle name="Number 1" xfId="490" xr:uid="{00000000-0005-0000-0000-0000E7010000}"/>
    <cellStyle name="Number Date" xfId="491" xr:uid="{00000000-0005-0000-0000-0000E8010000}"/>
    <cellStyle name="Number Date (short)" xfId="492" xr:uid="{00000000-0005-0000-0000-0000E9010000}"/>
    <cellStyle name="Number II" xfId="493" xr:uid="{00000000-0005-0000-0000-0000EA010000}"/>
    <cellStyle name="Number Integer" xfId="494" xr:uid="{00000000-0005-0000-0000-0000EB010000}"/>
    <cellStyle name="OLELink" xfId="495" xr:uid="{00000000-0005-0000-0000-0000EC010000}"/>
    <cellStyle name="OperisAuditSections" xfId="496" xr:uid="{00000000-0005-0000-0000-0000ED010000}"/>
    <cellStyle name="OperisBase" xfId="497" xr:uid="{00000000-0005-0000-0000-0000EE010000}"/>
    <cellStyle name="OperisDateMonthly" xfId="498" xr:uid="{00000000-0005-0000-0000-0000EF010000}"/>
    <cellStyle name="OperisDatePeriodic" xfId="499" xr:uid="{00000000-0005-0000-0000-0000F0010000}"/>
    <cellStyle name="OperisGroups" xfId="500" xr:uid="{00000000-0005-0000-0000-0000F1010000}"/>
    <cellStyle name="OperisMoney" xfId="501" xr:uid="{00000000-0005-0000-0000-0000F2010000}"/>
    <cellStyle name="OperisNames" xfId="502" xr:uid="{00000000-0005-0000-0000-0000F3010000}"/>
    <cellStyle name="OperisOutputTitles" xfId="503" xr:uid="{00000000-0005-0000-0000-0000F4010000}"/>
    <cellStyle name="OperisOutputTotals" xfId="504" xr:uid="{00000000-0005-0000-0000-0000F5010000}"/>
    <cellStyle name="OperisPercent" xfId="505" xr:uid="{00000000-0005-0000-0000-0000F6010000}"/>
    <cellStyle name="Output 2" xfId="40" xr:uid="{00000000-0005-0000-0000-0000F7010000}"/>
    <cellStyle name="Output 2 2" xfId="506" xr:uid="{00000000-0005-0000-0000-0000F8010000}"/>
    <cellStyle name="Output Amounts" xfId="507" xr:uid="{00000000-0005-0000-0000-0000F9010000}"/>
    <cellStyle name="Output Column Headings" xfId="508" xr:uid="{00000000-0005-0000-0000-0000FA010000}"/>
    <cellStyle name="Output Line Items" xfId="509" xr:uid="{00000000-0005-0000-0000-0000FB010000}"/>
    <cellStyle name="Output Report Heading" xfId="510" xr:uid="{00000000-0005-0000-0000-0000FC010000}"/>
    <cellStyle name="Output Report Title" xfId="511" xr:uid="{00000000-0005-0000-0000-0000FD010000}"/>
    <cellStyle name="Percent" xfId="667" builtinId="5"/>
    <cellStyle name="Percent [0%]" xfId="512" xr:uid="{00000000-0005-0000-0000-0000FF010000}"/>
    <cellStyle name="Percent [0.00%]" xfId="513" xr:uid="{00000000-0005-0000-0000-000000020000}"/>
    <cellStyle name="Percent [0]" xfId="514" xr:uid="{00000000-0005-0000-0000-000001020000}"/>
    <cellStyle name="Percent [2]" xfId="515" xr:uid="{00000000-0005-0000-0000-000002020000}"/>
    <cellStyle name="Percent [2] U" xfId="516" xr:uid="{00000000-0005-0000-0000-000003020000}"/>
    <cellStyle name="Percent [2]_Argyle_Mobilisation Budget_090319 V1" xfId="517" xr:uid="{00000000-0005-0000-0000-000004020000}"/>
    <cellStyle name="Percent 10" xfId="518" xr:uid="{00000000-0005-0000-0000-000005020000}"/>
    <cellStyle name="Percent 11" xfId="519" xr:uid="{00000000-0005-0000-0000-000006020000}"/>
    <cellStyle name="Percent 12" xfId="520" xr:uid="{00000000-0005-0000-0000-000007020000}"/>
    <cellStyle name="Percent 13" xfId="521" xr:uid="{00000000-0005-0000-0000-000008020000}"/>
    <cellStyle name="Percent 14" xfId="522" xr:uid="{00000000-0005-0000-0000-000009020000}"/>
    <cellStyle name="Percent 15" xfId="523" xr:uid="{00000000-0005-0000-0000-00000A020000}"/>
    <cellStyle name="Percent 16" xfId="524" xr:uid="{00000000-0005-0000-0000-00000B020000}"/>
    <cellStyle name="Percent 17" xfId="525" xr:uid="{00000000-0005-0000-0000-00000C020000}"/>
    <cellStyle name="Percent 18" xfId="526" xr:uid="{00000000-0005-0000-0000-00000D020000}"/>
    <cellStyle name="Percent 2" xfId="49" xr:uid="{00000000-0005-0000-0000-00000E020000}"/>
    <cellStyle name="Percent 2 2" xfId="527" xr:uid="{00000000-0005-0000-0000-00000F020000}"/>
    <cellStyle name="Percent 2 3" xfId="528" xr:uid="{00000000-0005-0000-0000-000010020000}"/>
    <cellStyle name="Percent 20" xfId="664" xr:uid="{00000000-0005-0000-0000-000011020000}"/>
    <cellStyle name="Percent 3" xfId="529" xr:uid="{00000000-0005-0000-0000-000012020000}"/>
    <cellStyle name="Percent 4" xfId="530" xr:uid="{00000000-0005-0000-0000-000013020000}"/>
    <cellStyle name="Percent 4 2" xfId="531" xr:uid="{00000000-0005-0000-0000-000014020000}"/>
    <cellStyle name="Percent 4 3" xfId="532" xr:uid="{00000000-0005-0000-0000-000015020000}"/>
    <cellStyle name="Percent 5" xfId="533" xr:uid="{00000000-0005-0000-0000-000016020000}"/>
    <cellStyle name="Percent 6" xfId="534" xr:uid="{00000000-0005-0000-0000-000017020000}"/>
    <cellStyle name="Percent 7" xfId="535" xr:uid="{00000000-0005-0000-0000-000018020000}"/>
    <cellStyle name="Percent 8" xfId="536" xr:uid="{00000000-0005-0000-0000-000019020000}"/>
    <cellStyle name="Percent 9" xfId="537" xr:uid="{00000000-0005-0000-0000-00001A020000}"/>
    <cellStyle name="Pourcentage_Ankara-New costing - based on T1" xfId="538" xr:uid="{00000000-0005-0000-0000-00001B020000}"/>
    <cellStyle name="PSChar" xfId="539" xr:uid="{00000000-0005-0000-0000-00001C020000}"/>
    <cellStyle name="PSDate" xfId="540" xr:uid="{00000000-0005-0000-0000-00001D020000}"/>
    <cellStyle name="PSDec" xfId="541" xr:uid="{00000000-0005-0000-0000-00001E020000}"/>
    <cellStyle name="PSHeading" xfId="542" xr:uid="{00000000-0005-0000-0000-00001F020000}"/>
    <cellStyle name="PSInt" xfId="543" xr:uid="{00000000-0005-0000-0000-000020020000}"/>
    <cellStyle name="PSSpacer" xfId="544" xr:uid="{00000000-0005-0000-0000-000021020000}"/>
    <cellStyle name="Ratio" xfId="545" xr:uid="{00000000-0005-0000-0000-000022020000}"/>
    <cellStyle name="result" xfId="546" xr:uid="{00000000-0005-0000-0000-000023020000}"/>
    <cellStyle name="Right Number" xfId="547" xr:uid="{00000000-0005-0000-0000-000024020000}"/>
    <cellStyle name="SAPBEXaggData" xfId="548" xr:uid="{00000000-0005-0000-0000-000025020000}"/>
    <cellStyle name="SAPBEXaggDataEmph" xfId="549" xr:uid="{00000000-0005-0000-0000-000026020000}"/>
    <cellStyle name="SAPBEXaggItem" xfId="550" xr:uid="{00000000-0005-0000-0000-000027020000}"/>
    <cellStyle name="SAPBEXaggItemX" xfId="551" xr:uid="{00000000-0005-0000-0000-000028020000}"/>
    <cellStyle name="SAPBEXchaText" xfId="552" xr:uid="{00000000-0005-0000-0000-000029020000}"/>
    <cellStyle name="SAPBEXexcBad7" xfId="553" xr:uid="{00000000-0005-0000-0000-00002A020000}"/>
    <cellStyle name="SAPBEXexcBad8" xfId="554" xr:uid="{00000000-0005-0000-0000-00002B020000}"/>
    <cellStyle name="SAPBEXexcBad9" xfId="555" xr:uid="{00000000-0005-0000-0000-00002C020000}"/>
    <cellStyle name="SAPBEXexcCritical4" xfId="556" xr:uid="{00000000-0005-0000-0000-00002D020000}"/>
    <cellStyle name="SAPBEXexcCritical5" xfId="557" xr:uid="{00000000-0005-0000-0000-00002E020000}"/>
    <cellStyle name="SAPBEXexcCritical6" xfId="558" xr:uid="{00000000-0005-0000-0000-00002F020000}"/>
    <cellStyle name="SAPBEXexcGood1" xfId="559" xr:uid="{00000000-0005-0000-0000-000030020000}"/>
    <cellStyle name="SAPBEXexcGood2" xfId="560" xr:uid="{00000000-0005-0000-0000-000031020000}"/>
    <cellStyle name="SAPBEXexcGood3" xfId="561" xr:uid="{00000000-0005-0000-0000-000032020000}"/>
    <cellStyle name="SAPBEXfilterDrill" xfId="562" xr:uid="{00000000-0005-0000-0000-000033020000}"/>
    <cellStyle name="SAPBEXfilterItem" xfId="563" xr:uid="{00000000-0005-0000-0000-000034020000}"/>
    <cellStyle name="SAPBEXfilterText" xfId="564" xr:uid="{00000000-0005-0000-0000-000035020000}"/>
    <cellStyle name="SAPBEXformats" xfId="565" xr:uid="{00000000-0005-0000-0000-000036020000}"/>
    <cellStyle name="SAPBEXheaderItem" xfId="566" xr:uid="{00000000-0005-0000-0000-000037020000}"/>
    <cellStyle name="SAPBEXheaderText" xfId="567" xr:uid="{00000000-0005-0000-0000-000038020000}"/>
    <cellStyle name="SAPBEXHLevel0" xfId="568" xr:uid="{00000000-0005-0000-0000-000039020000}"/>
    <cellStyle name="SAPBEXHLevel0X" xfId="569" xr:uid="{00000000-0005-0000-0000-00003A020000}"/>
    <cellStyle name="SAPBEXHLevel1" xfId="570" xr:uid="{00000000-0005-0000-0000-00003B020000}"/>
    <cellStyle name="SAPBEXHLevel1X" xfId="571" xr:uid="{00000000-0005-0000-0000-00003C020000}"/>
    <cellStyle name="SAPBEXHLevel2" xfId="572" xr:uid="{00000000-0005-0000-0000-00003D020000}"/>
    <cellStyle name="SAPBEXHLevel2X" xfId="573" xr:uid="{00000000-0005-0000-0000-00003E020000}"/>
    <cellStyle name="SAPBEXHLevel3" xfId="574" xr:uid="{00000000-0005-0000-0000-00003F020000}"/>
    <cellStyle name="SAPBEXHLevel3X" xfId="575" xr:uid="{00000000-0005-0000-0000-000040020000}"/>
    <cellStyle name="SAPBEXresData" xfId="576" xr:uid="{00000000-0005-0000-0000-000041020000}"/>
    <cellStyle name="SAPBEXresDataEmph" xfId="577" xr:uid="{00000000-0005-0000-0000-000042020000}"/>
    <cellStyle name="SAPBEXresItem" xfId="578" xr:uid="{00000000-0005-0000-0000-000043020000}"/>
    <cellStyle name="SAPBEXresItemX" xfId="579" xr:uid="{00000000-0005-0000-0000-000044020000}"/>
    <cellStyle name="SAPBEXstdData" xfId="580" xr:uid="{00000000-0005-0000-0000-000045020000}"/>
    <cellStyle name="SAPBEXstdDataEmph" xfId="581" xr:uid="{00000000-0005-0000-0000-000046020000}"/>
    <cellStyle name="SAPBEXstdItem" xfId="582" xr:uid="{00000000-0005-0000-0000-000047020000}"/>
    <cellStyle name="SAPBEXstdItemX" xfId="583" xr:uid="{00000000-0005-0000-0000-000048020000}"/>
    <cellStyle name="SAPBEXtitle" xfId="584" xr:uid="{00000000-0005-0000-0000-000049020000}"/>
    <cellStyle name="SAPBEXundefined" xfId="585" xr:uid="{00000000-0005-0000-0000-00004A020000}"/>
    <cellStyle name="SAPError" xfId="586" xr:uid="{00000000-0005-0000-0000-00004B020000}"/>
    <cellStyle name="SAPKey" xfId="587" xr:uid="{00000000-0005-0000-0000-00004C020000}"/>
    <cellStyle name="SAPLocked" xfId="588" xr:uid="{00000000-0005-0000-0000-00004D020000}"/>
    <cellStyle name="SAPOutput" xfId="589" xr:uid="{00000000-0005-0000-0000-00004E020000}"/>
    <cellStyle name="SAPSpace" xfId="590" xr:uid="{00000000-0005-0000-0000-00004F020000}"/>
    <cellStyle name="SAPText" xfId="591" xr:uid="{00000000-0005-0000-0000-000050020000}"/>
    <cellStyle name="SAPUnLocked" xfId="592" xr:uid="{00000000-0005-0000-0000-000051020000}"/>
    <cellStyle name="secondary" xfId="593" xr:uid="{00000000-0005-0000-0000-000052020000}"/>
    <cellStyle name="section" xfId="594" xr:uid="{00000000-0005-0000-0000-000053020000}"/>
    <cellStyle name="Section Number" xfId="595" xr:uid="{00000000-0005-0000-0000-000054020000}"/>
    <cellStyle name="Section_End" xfId="596" xr:uid="{00000000-0005-0000-0000-000055020000}"/>
    <cellStyle name="SHItems" xfId="597" xr:uid="{00000000-0005-0000-0000-000056020000}"/>
    <cellStyle name="SHQuadro" xfId="598" xr:uid="{00000000-0005-0000-0000-000057020000}"/>
    <cellStyle name="Small" xfId="599" xr:uid="{00000000-0005-0000-0000-000058020000}"/>
    <cellStyle name="Solver" xfId="600" xr:uid="{00000000-0005-0000-0000-000059020000}"/>
    <cellStyle name="SQL" xfId="601" xr:uid="{00000000-0005-0000-0000-00005A020000}"/>
    <cellStyle name="Standard" xfId="602" xr:uid="{00000000-0005-0000-0000-00005B020000}"/>
    <cellStyle name="Std_%" xfId="603" xr:uid="{00000000-0005-0000-0000-00005C020000}"/>
    <cellStyle name="Style 1" xfId="41" xr:uid="{00000000-0005-0000-0000-00005D020000}"/>
    <cellStyle name="Style 1 2" xfId="604" xr:uid="{00000000-0005-0000-0000-00005E020000}"/>
    <cellStyle name="Style 1 2 2" xfId="605" xr:uid="{00000000-0005-0000-0000-00005F020000}"/>
    <cellStyle name="Style 1 2 2 10" xfId="54" xr:uid="{00000000-0005-0000-0000-000060020000}"/>
    <cellStyle name="Style 1_110324 - Modelled Scenarios v1" xfId="606" xr:uid="{00000000-0005-0000-0000-000061020000}"/>
    <cellStyle name="Style 2" xfId="607" xr:uid="{00000000-0005-0000-0000-000062020000}"/>
    <cellStyle name="Style0" xfId="657" xr:uid="{00000000-0005-0000-0000-000063020000}"/>
    <cellStyle name="Style1" xfId="42" xr:uid="{00000000-0005-0000-0000-000064020000}"/>
    <cellStyle name="Style2" xfId="658" xr:uid="{00000000-0005-0000-0000-000065020000}"/>
    <cellStyle name="Style3" xfId="659" xr:uid="{00000000-0005-0000-0000-000066020000}"/>
    <cellStyle name="Style4" xfId="43" xr:uid="{00000000-0005-0000-0000-000067020000}"/>
    <cellStyle name="Style5" xfId="660" xr:uid="{00000000-0005-0000-0000-000068020000}"/>
    <cellStyle name="Style6" xfId="661" xr:uid="{00000000-0005-0000-0000-000069020000}"/>
    <cellStyle name="Style7" xfId="662" xr:uid="{00000000-0005-0000-0000-00006A020000}"/>
    <cellStyle name="Style8" xfId="44" xr:uid="{00000000-0005-0000-0000-00006B020000}"/>
    <cellStyle name="Style9" xfId="663" xr:uid="{00000000-0005-0000-0000-00006C020000}"/>
    <cellStyle name="Sub totals" xfId="608" xr:uid="{00000000-0005-0000-0000-00006D020000}"/>
    <cellStyle name="SUBMINOR ROW HEADING" xfId="609" xr:uid="{00000000-0005-0000-0000-00006E020000}"/>
    <cellStyle name="Sub-Total" xfId="610" xr:uid="{00000000-0005-0000-0000-00006F020000}"/>
    <cellStyle name="Subtotal (line)" xfId="611" xr:uid="{00000000-0005-0000-0000-000070020000}"/>
    <cellStyle name="Switch" xfId="612" xr:uid="{00000000-0005-0000-0000-000071020000}"/>
    <cellStyle name="SystemData" xfId="613" xr:uid="{00000000-0005-0000-0000-000072020000}"/>
    <cellStyle name="Table" xfId="614" xr:uid="{00000000-0005-0000-0000-000073020000}"/>
    <cellStyle name="Table Footnotes" xfId="615" xr:uid="{00000000-0005-0000-0000-000074020000}"/>
    <cellStyle name="Table Heading" xfId="616" xr:uid="{00000000-0005-0000-0000-000075020000}"/>
    <cellStyle name="Table Main Heading" xfId="617" xr:uid="{00000000-0005-0000-0000-000076020000}"/>
    <cellStyle name="Text" xfId="618" xr:uid="{00000000-0005-0000-0000-000077020000}"/>
    <cellStyle name="TextLink" xfId="619" xr:uid="{00000000-0005-0000-0000-000078020000}"/>
    <cellStyle name="Thousands" xfId="620" xr:uid="{00000000-0005-0000-0000-000079020000}"/>
    <cellStyle name="Title 1" xfId="621" xr:uid="{00000000-0005-0000-0000-00007A020000}"/>
    <cellStyle name="Title 2" xfId="45" xr:uid="{00000000-0005-0000-0000-00007B020000}"/>
    <cellStyle name="Title 3" xfId="622" xr:uid="{00000000-0005-0000-0000-00007C020000}"/>
    <cellStyle name="Title 4" xfId="623" xr:uid="{00000000-0005-0000-0000-00007D020000}"/>
    <cellStyle name="Title 5" xfId="624" xr:uid="{00000000-0005-0000-0000-00007E020000}"/>
    <cellStyle name="TitleBars" xfId="625" xr:uid="{00000000-0005-0000-0000-00007F020000}"/>
    <cellStyle name="To" xfId="626" xr:uid="{00000000-0005-0000-0000-000080020000}"/>
    <cellStyle name="Total - Grand" xfId="627" xr:uid="{00000000-0005-0000-0000-000081020000}"/>
    <cellStyle name="Total - Sub" xfId="628" xr:uid="{00000000-0005-0000-0000-000082020000}"/>
    <cellStyle name="Total (line)" xfId="629" xr:uid="{00000000-0005-0000-0000-000083020000}"/>
    <cellStyle name="Total 1" xfId="630" xr:uid="{00000000-0005-0000-0000-000084020000}"/>
    <cellStyle name="Total 2" xfId="46" xr:uid="{00000000-0005-0000-0000-000085020000}"/>
    <cellStyle name="Total 3" xfId="631" xr:uid="{00000000-0005-0000-0000-000086020000}"/>
    <cellStyle name="Total 4" xfId="632" xr:uid="{00000000-0005-0000-0000-000087020000}"/>
    <cellStyle name="Total 5" xfId="633" xr:uid="{00000000-0005-0000-0000-000088020000}"/>
    <cellStyle name="Total 6" xfId="634" xr:uid="{00000000-0005-0000-0000-000089020000}"/>
    <cellStyle name="Totals" xfId="635" xr:uid="{00000000-0005-0000-0000-00008A020000}"/>
    <cellStyle name="Tusental (0)_pldt" xfId="636" xr:uid="{00000000-0005-0000-0000-00008B020000}"/>
    <cellStyle name="Tusental_pldt" xfId="637" xr:uid="{00000000-0005-0000-0000-00008C020000}"/>
    <cellStyle name="UNDERLINE" xfId="638" xr:uid="{00000000-0005-0000-0000-00008D020000}"/>
    <cellStyle name="Unique" xfId="639" xr:uid="{00000000-0005-0000-0000-00008E020000}"/>
    <cellStyle name="Usual" xfId="640" xr:uid="{00000000-0005-0000-0000-00008F020000}"/>
    <cellStyle name="Valuta (0)_pldt" xfId="641" xr:uid="{00000000-0005-0000-0000-000090020000}"/>
    <cellStyle name="Valuta [0]_CM_DATA_TRAXIS" xfId="642" xr:uid="{00000000-0005-0000-0000-000091020000}"/>
    <cellStyle name="Valuta_CM_DATA_TRAXIS" xfId="643" xr:uid="{00000000-0005-0000-0000-000092020000}"/>
    <cellStyle name="Very Large" xfId="644" xr:uid="{00000000-0005-0000-0000-000093020000}"/>
    <cellStyle name="Währung [0]_BB Financial Summary Template" xfId="645" xr:uid="{00000000-0005-0000-0000-000094020000}"/>
    <cellStyle name="Währung_2.1.1 WA RATP Rev2_22032002" xfId="646" xr:uid="{00000000-0005-0000-0000-000095020000}"/>
    <cellStyle name="Warning" xfId="647" xr:uid="{00000000-0005-0000-0000-000096020000}"/>
    <cellStyle name="Warning Text 2" xfId="47" xr:uid="{00000000-0005-0000-0000-000097020000}"/>
    <cellStyle name="Warning Text 2 2" xfId="648" xr:uid="{00000000-0005-0000-0000-000098020000}"/>
    <cellStyle name="WBSHeading" xfId="649" xr:uid="{00000000-0005-0000-0000-000099020000}"/>
    <cellStyle name="WIP" xfId="650" xr:uid="{00000000-0005-0000-0000-00009A020000}"/>
    <cellStyle name="Word_Formula" xfId="651" xr:uid="{00000000-0005-0000-0000-00009B020000}"/>
    <cellStyle name="years" xfId="652" xr:uid="{00000000-0005-0000-0000-00009C020000}"/>
    <cellStyle name="Yellow Box" xfId="653" xr:uid="{00000000-0005-0000-0000-00009D020000}"/>
    <cellStyle name="一般_空白蘆洲供電CL603" xfId="654" xr:uid="{00000000-0005-0000-0000-00009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908685</xdr:colOff>
      <xdr:row>86</xdr:row>
      <xdr:rowOff>60325</xdr:rowOff>
    </xdr:from>
    <xdr:to>
      <xdr:col>5</xdr:col>
      <xdr:colOff>246062</xdr:colOff>
      <xdr:row>86</xdr:row>
      <xdr:rowOff>60325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870585" y="8816975"/>
          <a:ext cx="5615940" cy="0"/>
        </a:xfrm>
        <a:prstGeom prst="straightConnector1">
          <a:avLst/>
        </a:prstGeom>
        <a:noFill/>
        <a:ln w="285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7F7F7F">
                    <a:alpha val="50000"/>
                  </a:srgbClr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5</xdr:row>
      <xdr:rowOff>152399</xdr:rowOff>
    </xdr:from>
    <xdr:to>
      <xdr:col>4</xdr:col>
      <xdr:colOff>561525</xdr:colOff>
      <xdr:row>29</xdr:row>
      <xdr:rowOff>127894</xdr:rowOff>
    </xdr:to>
    <xdr:pic>
      <xdr:nvPicPr>
        <xdr:cNvPr id="9" name="Picture 8" descr="Figure 1 General Government Revenue,  Growth." title="Figure 1 General Government Revenue,  Growth.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942974"/>
          <a:ext cx="3600000" cy="31282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47625</xdr:colOff>
      <xdr:row>5</xdr:row>
      <xdr:rowOff>104775</xdr:rowOff>
    </xdr:from>
    <xdr:to>
      <xdr:col>10</xdr:col>
      <xdr:colOff>171000</xdr:colOff>
      <xdr:row>29</xdr:row>
      <xdr:rowOff>86888</xdr:rowOff>
    </xdr:to>
    <xdr:pic>
      <xdr:nvPicPr>
        <xdr:cNvPr id="10" name="Picture 9" descr="Figure 1 General Government Revenue,  Total Change Since MYR 2016-17 to 2019-20." title="Figure 1 General Government Revenue,  Total Change Since MYR 2016-17 to 2019-20.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895350"/>
          <a:ext cx="3600000" cy="31348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38100</xdr:rowOff>
    </xdr:from>
    <xdr:to>
      <xdr:col>6</xdr:col>
      <xdr:colOff>209099</xdr:colOff>
      <xdr:row>21</xdr:row>
      <xdr:rowOff>100544</xdr:rowOff>
    </xdr:to>
    <xdr:pic>
      <xdr:nvPicPr>
        <xdr:cNvPr id="5" name="Picture 4" descr="Figure 2 General Government Expenses, Growth." title="Figure 2 General Government Expenses, Growth.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000125"/>
          <a:ext cx="3600000" cy="3139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171450</xdr:colOff>
      <xdr:row>3</xdr:row>
      <xdr:rowOff>438150</xdr:rowOff>
    </xdr:from>
    <xdr:to>
      <xdr:col>15</xdr:col>
      <xdr:colOff>190050</xdr:colOff>
      <xdr:row>21</xdr:row>
      <xdr:rowOff>20277</xdr:rowOff>
    </xdr:to>
    <xdr:pic>
      <xdr:nvPicPr>
        <xdr:cNvPr id="6" name="Picture 5" descr="Figure 2 General Government Expenses, Total Change Since MYR 2016-17 to 2019-20." title="Figure 2 General Government Expenses, Total Change Since MYR 2016-17 to 2019-20.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923925"/>
          <a:ext cx="3600000" cy="31349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</xdr:row>
      <xdr:rowOff>9525</xdr:rowOff>
    </xdr:from>
    <xdr:to>
      <xdr:col>9</xdr:col>
      <xdr:colOff>332740</xdr:colOff>
      <xdr:row>20</xdr:row>
      <xdr:rowOff>80645</xdr:rowOff>
    </xdr:to>
    <xdr:pic>
      <xdr:nvPicPr>
        <xdr:cNvPr id="3" name="Picture 2" descr="Figure 3 Asset Investment Program, Total Public Sector." title="Figure 3 Asset Investment Program, Total Public Sector.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5723890" cy="296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389890</xdr:colOff>
      <xdr:row>24</xdr:row>
      <xdr:rowOff>118110</xdr:rowOff>
    </xdr:to>
    <xdr:pic>
      <xdr:nvPicPr>
        <xdr:cNvPr id="4" name="Picture 3" descr="Figure 4 Asset Investment Program, 2016-17." title="Figure 4 Asset Investment Program, 2016-17.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5723890" cy="37376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showGridLines="0" tabSelected="1" zoomScale="115" zoomScaleNormal="115" workbookViewId="0"/>
  </sheetViews>
  <sheetFormatPr defaultColWidth="9" defaultRowHeight="11.25"/>
  <cols>
    <col min="1" max="1" width="34.125" style="116" customWidth="1"/>
    <col min="2" max="5" width="6.75" style="5" customWidth="1"/>
    <col min="6" max="16384" width="9" style="116"/>
  </cols>
  <sheetData>
    <row r="1" spans="1:7" s="115" customFormat="1" ht="12.75">
      <c r="A1" s="105" t="s">
        <v>0</v>
      </c>
      <c r="B1" s="105"/>
      <c r="C1" s="105"/>
      <c r="D1" s="105"/>
      <c r="E1" s="105"/>
      <c r="F1" s="105"/>
      <c r="G1" s="105"/>
    </row>
    <row r="2" spans="1:7" s="115" customFormat="1" ht="12.75">
      <c r="A2" s="4"/>
      <c r="B2" s="105"/>
      <c r="C2" s="105"/>
      <c r="D2" s="105"/>
      <c r="E2" s="105"/>
      <c r="F2" s="105"/>
      <c r="G2" s="105"/>
    </row>
    <row r="3" spans="1:7" ht="15.75" customHeight="1">
      <c r="A3" s="291" t="s">
        <v>2</v>
      </c>
      <c r="B3" s="291"/>
      <c r="C3" s="291"/>
      <c r="D3" s="291"/>
      <c r="E3" s="291"/>
      <c r="F3" s="292"/>
      <c r="G3" s="292"/>
    </row>
    <row r="4" spans="1:7" ht="15.75" customHeight="1">
      <c r="A4" s="293" t="s">
        <v>3</v>
      </c>
      <c r="B4" s="293"/>
      <c r="C4" s="293"/>
      <c r="D4" s="293"/>
      <c r="E4" s="293"/>
      <c r="F4" s="292"/>
      <c r="G4" s="292"/>
    </row>
    <row r="5" spans="1:7" ht="3" customHeight="1"/>
    <row r="6" spans="1:7" s="6" customFormat="1" ht="3" customHeight="1">
      <c r="A6" s="117"/>
      <c r="B6" s="118"/>
      <c r="C6" s="118"/>
      <c r="D6" s="119"/>
      <c r="E6" s="118"/>
      <c r="F6" s="117"/>
      <c r="G6" s="117"/>
    </row>
    <row r="7" spans="1:7" s="7" customFormat="1">
      <c r="B7" s="120" t="s">
        <v>6</v>
      </c>
      <c r="C7" s="120" t="s">
        <v>7</v>
      </c>
      <c r="D7" s="121" t="s">
        <v>7</v>
      </c>
      <c r="E7" s="120" t="s">
        <v>8</v>
      </c>
      <c r="F7" s="120" t="s">
        <v>45</v>
      </c>
      <c r="G7" s="120" t="s">
        <v>131</v>
      </c>
    </row>
    <row r="8" spans="1:7" s="8" customFormat="1">
      <c r="B8" s="120"/>
      <c r="C8" s="120" t="s">
        <v>9</v>
      </c>
      <c r="D8" s="121" t="s">
        <v>172</v>
      </c>
      <c r="E8" s="120" t="s">
        <v>173</v>
      </c>
      <c r="F8" s="120" t="s">
        <v>173</v>
      </c>
      <c r="G8" s="120" t="s">
        <v>173</v>
      </c>
    </row>
    <row r="9" spans="1:7" s="8" customFormat="1">
      <c r="B9" s="122" t="s">
        <v>10</v>
      </c>
      <c r="C9" s="122" t="s">
        <v>174</v>
      </c>
      <c r="D9" s="123" t="s">
        <v>12</v>
      </c>
      <c r="E9" s="122" t="s">
        <v>11</v>
      </c>
      <c r="F9" s="122" t="s">
        <v>11</v>
      </c>
      <c r="G9" s="122" t="s">
        <v>11</v>
      </c>
    </row>
    <row r="10" spans="1:7" s="6" customFormat="1" ht="6.75">
      <c r="B10" s="124"/>
      <c r="C10" s="124"/>
      <c r="D10" s="125"/>
      <c r="E10" s="124"/>
    </row>
    <row r="11" spans="1:7">
      <c r="A11" s="9" t="s">
        <v>13</v>
      </c>
      <c r="D11" s="21"/>
    </row>
    <row r="12" spans="1:7" s="9" customFormat="1">
      <c r="A12" s="10" t="s">
        <v>14</v>
      </c>
      <c r="B12" s="25">
        <v>-2021</v>
      </c>
      <c r="C12" s="25">
        <v>-3388</v>
      </c>
      <c r="D12" s="126">
        <v>-3028</v>
      </c>
      <c r="E12" s="25">
        <v>-1498</v>
      </c>
      <c r="F12" s="25">
        <v>-860</v>
      </c>
      <c r="G12" s="25">
        <v>-535</v>
      </c>
    </row>
    <row r="13" spans="1:7" s="11" customFormat="1" ht="3" customHeight="1">
      <c r="A13" s="127"/>
      <c r="B13" s="12"/>
      <c r="C13" s="1"/>
      <c r="D13" s="128"/>
      <c r="E13" s="129"/>
      <c r="F13" s="130"/>
      <c r="G13" s="130"/>
    </row>
    <row r="14" spans="1:7">
      <c r="A14" s="131" t="s">
        <v>15</v>
      </c>
      <c r="B14" s="12">
        <v>26485</v>
      </c>
      <c r="C14" s="12">
        <v>26513</v>
      </c>
      <c r="D14" s="20">
        <v>26941</v>
      </c>
      <c r="E14" s="12">
        <v>28757</v>
      </c>
      <c r="F14" s="12">
        <v>30020</v>
      </c>
      <c r="G14" s="12">
        <v>31378</v>
      </c>
    </row>
    <row r="15" spans="1:7">
      <c r="A15" s="131" t="s">
        <v>16</v>
      </c>
      <c r="B15" s="2">
        <v>-3.3</v>
      </c>
      <c r="C15" s="2">
        <v>0.1</v>
      </c>
      <c r="D15" s="3">
        <v>1.7</v>
      </c>
      <c r="E15" s="2">
        <v>6.7</v>
      </c>
      <c r="F15" s="2">
        <v>4.4000000000000004</v>
      </c>
      <c r="G15" s="2">
        <v>4.5</v>
      </c>
    </row>
    <row r="16" spans="1:7" s="11" customFormat="1" ht="5.25" customHeight="1">
      <c r="A16" s="127"/>
      <c r="B16" s="12"/>
      <c r="C16" s="1"/>
      <c r="D16" s="132"/>
      <c r="E16" s="133"/>
      <c r="F16" s="130"/>
      <c r="G16" s="130"/>
    </row>
    <row r="17" spans="1:7">
      <c r="A17" s="131" t="s">
        <v>17</v>
      </c>
      <c r="B17" s="12">
        <v>28506</v>
      </c>
      <c r="C17" s="12">
        <v>29901</v>
      </c>
      <c r="D17" s="20">
        <v>29969</v>
      </c>
      <c r="E17" s="12">
        <v>30255</v>
      </c>
      <c r="F17" s="12">
        <v>30880</v>
      </c>
      <c r="G17" s="12">
        <v>31913</v>
      </c>
    </row>
    <row r="18" spans="1:7">
      <c r="A18" s="131" t="s">
        <v>18</v>
      </c>
      <c r="B18" s="2">
        <v>2.4</v>
      </c>
      <c r="C18" s="2">
        <v>4.9000000000000004</v>
      </c>
      <c r="D18" s="3">
        <v>5.0999999999999996</v>
      </c>
      <c r="E18" s="2">
        <v>1</v>
      </c>
      <c r="F18" s="2">
        <v>2.1</v>
      </c>
      <c r="G18" s="2">
        <v>3.3</v>
      </c>
    </row>
    <row r="19" spans="1:7" ht="3" customHeight="1">
      <c r="A19" s="131"/>
      <c r="B19" s="12"/>
      <c r="C19" s="13"/>
      <c r="D19" s="26"/>
      <c r="E19" s="13"/>
      <c r="F19" s="115"/>
      <c r="G19" s="115"/>
    </row>
    <row r="20" spans="1:7">
      <c r="A20" s="9" t="s">
        <v>19</v>
      </c>
      <c r="B20" s="12"/>
      <c r="C20" s="12"/>
      <c r="D20" s="20"/>
      <c r="E20" s="12"/>
      <c r="F20" s="115"/>
      <c r="G20" s="115"/>
    </row>
    <row r="21" spans="1:7" s="115" customFormat="1">
      <c r="A21" s="134" t="s">
        <v>20</v>
      </c>
      <c r="B21" s="12">
        <v>27347</v>
      </c>
      <c r="C21" s="12">
        <v>33389</v>
      </c>
      <c r="D21" s="20">
        <v>33246</v>
      </c>
      <c r="E21" s="12">
        <v>37391</v>
      </c>
      <c r="F21" s="12">
        <v>39977</v>
      </c>
      <c r="G21" s="12">
        <v>41113</v>
      </c>
    </row>
    <row r="22" spans="1:7">
      <c r="A22" s="131" t="s">
        <v>21</v>
      </c>
      <c r="B22" s="12">
        <v>5237</v>
      </c>
      <c r="C22" s="12">
        <v>5548</v>
      </c>
      <c r="D22" s="20">
        <v>5561</v>
      </c>
      <c r="E22" s="12">
        <v>6509</v>
      </c>
      <c r="F22" s="12">
        <v>5825</v>
      </c>
      <c r="G22" s="12">
        <v>4747</v>
      </c>
    </row>
    <row r="23" spans="1:7" s="8" customFormat="1">
      <c r="A23" s="14" t="s">
        <v>22</v>
      </c>
      <c r="B23" s="12">
        <v>-4731</v>
      </c>
      <c r="C23" s="12">
        <v>-5402</v>
      </c>
      <c r="D23" s="20">
        <v>-5260</v>
      </c>
      <c r="E23" s="12">
        <v>-3528</v>
      </c>
      <c r="F23" s="12">
        <v>-2403</v>
      </c>
      <c r="G23" s="12">
        <v>-943</v>
      </c>
    </row>
    <row r="24" spans="1:7" s="8" customFormat="1">
      <c r="A24" s="131" t="s">
        <v>23</v>
      </c>
      <c r="B24" s="12">
        <v>51852</v>
      </c>
      <c r="C24" s="12">
        <v>52371</v>
      </c>
      <c r="D24" s="20">
        <v>52355</v>
      </c>
      <c r="E24" s="12">
        <v>55429</v>
      </c>
      <c r="F24" s="12">
        <v>59902</v>
      </c>
      <c r="G24" s="12">
        <v>62680</v>
      </c>
    </row>
    <row r="25" spans="1:7" s="15" customFormat="1" ht="3" customHeight="1">
      <c r="A25" s="135"/>
      <c r="B25" s="136"/>
      <c r="C25" s="136"/>
      <c r="D25" s="137"/>
      <c r="E25" s="136"/>
      <c r="F25" s="136"/>
      <c r="G25" s="136"/>
    </row>
    <row r="26" spans="1:7" ht="13.5" customHeight="1">
      <c r="A26" s="9" t="s">
        <v>24</v>
      </c>
      <c r="D26" s="21"/>
      <c r="E26" s="16"/>
      <c r="F26" s="115"/>
      <c r="G26" s="115"/>
    </row>
    <row r="27" spans="1:7">
      <c r="A27" s="131" t="s">
        <v>25</v>
      </c>
      <c r="B27" s="138">
        <v>0</v>
      </c>
      <c r="C27" s="2">
        <v>-2.1</v>
      </c>
      <c r="D27" s="3">
        <v>-1.8</v>
      </c>
      <c r="E27" s="2">
        <v>3.3</v>
      </c>
      <c r="F27" s="2">
        <v>4</v>
      </c>
      <c r="G27" s="2">
        <v>4.4000000000000004</v>
      </c>
    </row>
    <row r="28" spans="1:7" s="17" customFormat="1" ht="10.5" customHeight="1">
      <c r="A28" s="131" t="s">
        <v>26</v>
      </c>
      <c r="B28" s="2">
        <v>69.8</v>
      </c>
      <c r="C28" s="2">
        <v>83.3</v>
      </c>
      <c r="D28" s="3">
        <v>82.3</v>
      </c>
      <c r="E28" s="2">
        <v>90.2</v>
      </c>
      <c r="F28" s="2">
        <v>91.9</v>
      </c>
      <c r="G28" s="2">
        <v>90.9</v>
      </c>
    </row>
    <row r="30" spans="1:7">
      <c r="A30" s="116" t="s">
        <v>46</v>
      </c>
    </row>
    <row r="31" spans="1:7" s="17" customFormat="1">
      <c r="A31" s="116"/>
      <c r="B31" s="5"/>
      <c r="C31" s="5"/>
      <c r="D31" s="5"/>
      <c r="E31" s="5"/>
    </row>
    <row r="41" spans="1:5" s="17" customFormat="1">
      <c r="A41" s="116"/>
      <c r="B41" s="5"/>
      <c r="C41" s="5"/>
      <c r="D41" s="5"/>
      <c r="E41" s="5"/>
    </row>
    <row r="51" spans="1:5" s="17" customFormat="1">
      <c r="A51" s="116"/>
      <c r="B51" s="5"/>
      <c r="C51" s="5"/>
      <c r="D51" s="5"/>
      <c r="E51" s="5"/>
    </row>
    <row r="55" spans="1:5" s="17" customFormat="1">
      <c r="A55" s="116"/>
      <c r="B55" s="5"/>
      <c r="C55" s="5"/>
      <c r="D55" s="5"/>
      <c r="E55" s="5"/>
    </row>
    <row r="62" spans="1:5" s="17" customFormat="1">
      <c r="A62" s="116"/>
      <c r="B62" s="5"/>
      <c r="C62" s="5"/>
      <c r="D62" s="5"/>
      <c r="E62" s="5"/>
    </row>
    <row r="64" spans="1:5" s="9" customFormat="1">
      <c r="A64" s="116"/>
      <c r="B64" s="5"/>
      <c r="C64" s="5"/>
      <c r="D64" s="5"/>
      <c r="E64" s="5"/>
    </row>
  </sheetData>
  <mergeCells count="2">
    <mergeCell ref="A3:G3"/>
    <mergeCell ref="A4:G4"/>
  </mergeCells>
  <pageMargins left="0.75" right="0.75" top="1" bottom="1" header="0.5" footer="0.5"/>
  <pageSetup paperSize="9" scale="54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showGridLines="0" workbookViewId="0"/>
  </sheetViews>
  <sheetFormatPr defaultRowHeight="14.25"/>
  <cols>
    <col min="1" max="1" width="7.5" bestFit="1" customWidth="1"/>
    <col min="2" max="2" width="24" bestFit="1" customWidth="1"/>
    <col min="3" max="3" width="6" bestFit="1" customWidth="1"/>
    <col min="4" max="4" width="5.5" bestFit="1" customWidth="1"/>
  </cols>
  <sheetData>
    <row r="1" spans="1:7">
      <c r="A1" s="113" t="s">
        <v>40</v>
      </c>
    </row>
    <row r="2" spans="1:7" s="100" customFormat="1" ht="12.75"/>
    <row r="3" spans="1:7" s="100" customFormat="1" ht="12.75">
      <c r="A3" s="309" t="s">
        <v>168</v>
      </c>
      <c r="B3" s="292"/>
      <c r="C3" s="292"/>
      <c r="D3" s="292"/>
      <c r="E3" s="292"/>
      <c r="F3" s="292"/>
      <c r="G3" s="292"/>
    </row>
    <row r="4" spans="1:7" s="100" customFormat="1" ht="12.75">
      <c r="A4" s="318" t="s">
        <v>133</v>
      </c>
      <c r="B4" s="292"/>
      <c r="C4" s="292"/>
      <c r="D4" s="292"/>
      <c r="E4" s="292"/>
      <c r="F4" s="292"/>
      <c r="G4" s="292"/>
    </row>
    <row r="26" spans="1:7">
      <c r="A26" s="294" t="s">
        <v>121</v>
      </c>
      <c r="B26" s="319"/>
      <c r="C26" s="319"/>
      <c r="D26" s="319"/>
      <c r="E26" s="319"/>
      <c r="F26" s="319"/>
      <c r="G26" s="319"/>
    </row>
    <row r="27" spans="1:7">
      <c r="A27" s="19"/>
      <c r="B27" s="19"/>
      <c r="C27" s="19"/>
      <c r="D27" s="19"/>
      <c r="E27" s="19"/>
      <c r="F27" s="19"/>
      <c r="G27" s="19"/>
    </row>
    <row r="28" spans="1:7">
      <c r="A28" s="70"/>
      <c r="B28" s="70"/>
      <c r="C28" s="320" t="s">
        <v>7</v>
      </c>
      <c r="D28" s="320"/>
      <c r="E28" s="19"/>
      <c r="F28" s="19"/>
      <c r="G28" s="19"/>
    </row>
    <row r="29" spans="1:7">
      <c r="A29" s="70"/>
      <c r="B29" s="70"/>
      <c r="C29" s="103" t="s">
        <v>49</v>
      </c>
      <c r="D29" s="103" t="s">
        <v>114</v>
      </c>
      <c r="E29" s="19"/>
      <c r="F29" s="19"/>
      <c r="G29" s="19"/>
    </row>
    <row r="30" spans="1:7">
      <c r="A30" s="70"/>
      <c r="B30" s="70" t="s">
        <v>115</v>
      </c>
      <c r="C30" s="240">
        <v>223</v>
      </c>
      <c r="D30" s="73">
        <v>0.04</v>
      </c>
      <c r="E30" s="19"/>
      <c r="F30" s="19"/>
      <c r="G30" s="19"/>
    </row>
    <row r="31" spans="1:7">
      <c r="A31" s="70"/>
      <c r="B31" s="70" t="s">
        <v>116</v>
      </c>
      <c r="C31" s="240">
        <v>774</v>
      </c>
      <c r="D31" s="94">
        <v>0.14000000000000001</v>
      </c>
      <c r="E31" s="19"/>
      <c r="F31" s="19"/>
      <c r="G31" s="19"/>
    </row>
    <row r="32" spans="1:7">
      <c r="A32" s="70"/>
      <c r="B32" s="70" t="s">
        <v>117</v>
      </c>
      <c r="C32" s="240">
        <v>1019</v>
      </c>
      <c r="D32" s="73">
        <v>0.18</v>
      </c>
      <c r="E32" s="19"/>
      <c r="F32" s="19"/>
      <c r="G32" s="19"/>
    </row>
    <row r="33" spans="1:7">
      <c r="A33" s="70"/>
      <c r="B33" s="70" t="s">
        <v>113</v>
      </c>
      <c r="C33" s="240">
        <v>339</v>
      </c>
      <c r="D33" s="73">
        <v>0.06</v>
      </c>
      <c r="E33" s="19"/>
      <c r="F33" s="19"/>
      <c r="G33" s="19"/>
    </row>
    <row r="34" spans="1:7">
      <c r="A34" s="70"/>
      <c r="B34" s="70" t="s">
        <v>98</v>
      </c>
      <c r="C34" s="240">
        <v>619</v>
      </c>
      <c r="D34" s="73">
        <v>0.11</v>
      </c>
      <c r="E34" s="19"/>
      <c r="F34" s="19"/>
      <c r="G34" s="19"/>
    </row>
    <row r="35" spans="1:7">
      <c r="A35" s="70"/>
      <c r="B35" s="70" t="s">
        <v>118</v>
      </c>
      <c r="C35" s="240">
        <v>225</v>
      </c>
      <c r="D35" s="73">
        <v>0.04</v>
      </c>
      <c r="E35" s="19"/>
      <c r="F35" s="19"/>
      <c r="G35" s="19"/>
    </row>
    <row r="36" spans="1:7">
      <c r="A36" s="70"/>
      <c r="B36" s="70" t="s">
        <v>119</v>
      </c>
      <c r="C36" s="240">
        <v>744</v>
      </c>
      <c r="D36" s="73">
        <v>0.13</v>
      </c>
      <c r="E36" s="19"/>
      <c r="F36" s="19"/>
      <c r="G36" s="19"/>
    </row>
    <row r="37" spans="1:7">
      <c r="A37" s="70"/>
      <c r="B37" s="70" t="s">
        <v>120</v>
      </c>
      <c r="C37" s="240">
        <v>986</v>
      </c>
      <c r="D37" s="73">
        <v>0.18</v>
      </c>
      <c r="E37" s="19"/>
      <c r="F37" s="19"/>
      <c r="G37" s="19"/>
    </row>
    <row r="38" spans="1:7">
      <c r="A38" s="70"/>
      <c r="B38" s="70" t="s">
        <v>33</v>
      </c>
      <c r="C38" s="240">
        <v>633</v>
      </c>
      <c r="D38" s="73">
        <v>0.11</v>
      </c>
      <c r="E38" s="19"/>
      <c r="F38" s="19"/>
      <c r="G38" s="19"/>
    </row>
    <row r="39" spans="1:7">
      <c r="A39" s="70"/>
      <c r="B39" s="70" t="s">
        <v>27</v>
      </c>
      <c r="C39" s="240">
        <v>5561</v>
      </c>
      <c r="D39" s="72">
        <v>1</v>
      </c>
      <c r="E39" s="19"/>
      <c r="F39" s="19"/>
      <c r="G39" s="19"/>
    </row>
  </sheetData>
  <mergeCells count="4">
    <mergeCell ref="A3:G3"/>
    <mergeCell ref="A4:G4"/>
    <mergeCell ref="A26:G26"/>
    <mergeCell ref="C28:D2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4"/>
  <sheetViews>
    <sheetView showGridLines="0" workbookViewId="0"/>
  </sheetViews>
  <sheetFormatPr defaultRowHeight="14.25"/>
  <cols>
    <col min="1" max="1" width="44.875" customWidth="1"/>
    <col min="2" max="2" width="8.375" bestFit="1" customWidth="1"/>
    <col min="3" max="5" width="7.125" bestFit="1" customWidth="1"/>
  </cols>
  <sheetData>
    <row r="1" spans="1:5" s="100" customFormat="1" ht="12.75">
      <c r="A1" s="113" t="s">
        <v>32</v>
      </c>
    </row>
    <row r="2" spans="1:5" s="100" customFormat="1" ht="12.75"/>
    <row r="3" spans="1:5" s="100" customFormat="1" ht="12.75">
      <c r="A3" s="310" t="s">
        <v>169</v>
      </c>
      <c r="B3" s="321"/>
      <c r="C3" s="321"/>
      <c r="D3" s="321"/>
      <c r="E3" s="321"/>
    </row>
    <row r="4" spans="1:5">
      <c r="A4" s="49"/>
      <c r="B4" s="50">
        <v>2017</v>
      </c>
      <c r="C4" s="51">
        <v>2018</v>
      </c>
      <c r="D4" s="51">
        <v>2019</v>
      </c>
      <c r="E4" s="51">
        <v>2020</v>
      </c>
    </row>
    <row r="5" spans="1:5">
      <c r="A5" s="49"/>
      <c r="B5" s="50" t="s">
        <v>49</v>
      </c>
      <c r="C5" s="51" t="s">
        <v>49</v>
      </c>
      <c r="D5" s="51" t="s">
        <v>49</v>
      </c>
      <c r="E5" s="51" t="s">
        <v>49</v>
      </c>
    </row>
    <row r="6" spans="1:5">
      <c r="A6" s="241" t="s">
        <v>265</v>
      </c>
      <c r="B6" s="242">
        <v>33389</v>
      </c>
      <c r="C6" s="91">
        <v>37576</v>
      </c>
      <c r="D6" s="91">
        <v>39671</v>
      </c>
      <c r="E6" s="91">
        <v>39709</v>
      </c>
    </row>
    <row r="7" spans="1:5" ht="5.25" customHeight="1">
      <c r="A7" s="114"/>
      <c r="B7" s="243"/>
      <c r="C7" s="244"/>
      <c r="D7" s="244"/>
      <c r="E7" s="244"/>
    </row>
    <row r="8" spans="1:5">
      <c r="A8" s="245" t="s">
        <v>276</v>
      </c>
      <c r="B8" s="246"/>
      <c r="C8" s="89"/>
      <c r="D8" s="89"/>
      <c r="E8" s="89"/>
    </row>
    <row r="9" spans="1:5">
      <c r="A9" s="84" t="s">
        <v>266</v>
      </c>
      <c r="B9" s="247">
        <v>159.5</v>
      </c>
      <c r="C9" s="88">
        <v>139.6</v>
      </c>
      <c r="D9" s="88">
        <v>-434.5</v>
      </c>
      <c r="E9" s="88">
        <v>-1038.2</v>
      </c>
    </row>
    <row r="10" spans="1:5">
      <c r="A10" s="84" t="s">
        <v>267</v>
      </c>
      <c r="B10" s="247">
        <v>-1.9</v>
      </c>
      <c r="C10" s="88">
        <v>27.1</v>
      </c>
      <c r="D10" s="88">
        <v>22.4</v>
      </c>
      <c r="E10" s="88">
        <v>5.9</v>
      </c>
    </row>
    <row r="11" spans="1:5">
      <c r="A11" s="84" t="s">
        <v>268</v>
      </c>
      <c r="B11" s="247">
        <v>2.6</v>
      </c>
      <c r="C11" s="88">
        <v>8.8000000000000007</v>
      </c>
      <c r="D11" s="88">
        <v>6</v>
      </c>
      <c r="E11" s="88">
        <v>7.1</v>
      </c>
    </row>
    <row r="12" spans="1:5">
      <c r="A12" s="83" t="s">
        <v>62</v>
      </c>
      <c r="B12" s="248">
        <v>160.19999999999999</v>
      </c>
      <c r="C12" s="87">
        <v>175.5</v>
      </c>
      <c r="D12" s="87">
        <v>-406.1</v>
      </c>
      <c r="E12" s="87">
        <v>-1025.3</v>
      </c>
    </row>
    <row r="13" spans="1:5" ht="5.25" customHeight="1">
      <c r="A13" s="114"/>
      <c r="B13" s="249"/>
      <c r="C13" s="250"/>
      <c r="D13" s="250"/>
      <c r="E13" s="250"/>
    </row>
    <row r="14" spans="1:5">
      <c r="A14" s="85" t="s">
        <v>279</v>
      </c>
      <c r="B14" s="251"/>
      <c r="C14" s="252"/>
      <c r="D14" s="252"/>
      <c r="E14" s="252"/>
    </row>
    <row r="15" spans="1:5">
      <c r="A15" s="81" t="s">
        <v>269</v>
      </c>
      <c r="B15" s="253">
        <v>9.1999999999999993</v>
      </c>
      <c r="C15" s="86">
        <v>25.2</v>
      </c>
      <c r="D15" s="86">
        <v>1.8</v>
      </c>
      <c r="E15" s="254">
        <v>0</v>
      </c>
    </row>
    <row r="16" spans="1:5">
      <c r="A16" s="81" t="s">
        <v>270</v>
      </c>
      <c r="B16" s="255">
        <v>0</v>
      </c>
      <c r="C16" s="86">
        <v>17.100000000000001</v>
      </c>
      <c r="D16" s="86">
        <v>38.799999999999997</v>
      </c>
      <c r="E16" s="86">
        <v>17.7</v>
      </c>
    </row>
    <row r="17" spans="1:5" ht="5.25" customHeight="1">
      <c r="A17" s="81"/>
      <c r="B17" s="253"/>
      <c r="C17" s="86"/>
      <c r="D17" s="86"/>
      <c r="E17" s="86"/>
    </row>
    <row r="18" spans="1:5">
      <c r="A18" s="81" t="s">
        <v>271</v>
      </c>
      <c r="B18" s="253"/>
      <c r="C18" s="86"/>
      <c r="D18" s="86"/>
      <c r="E18" s="86"/>
    </row>
    <row r="19" spans="1:5">
      <c r="A19" s="82" t="s">
        <v>272</v>
      </c>
      <c r="B19" s="255">
        <v>0</v>
      </c>
      <c r="C19" s="86">
        <v>53.5</v>
      </c>
      <c r="D19" s="86">
        <v>55.7</v>
      </c>
      <c r="E19" s="86">
        <v>56.2</v>
      </c>
    </row>
    <row r="20" spans="1:5">
      <c r="A20" s="82" t="s">
        <v>273</v>
      </c>
      <c r="B20" s="255">
        <v>0</v>
      </c>
      <c r="C20" s="86">
        <v>20</v>
      </c>
      <c r="D20" s="254">
        <v>0</v>
      </c>
      <c r="E20" s="254">
        <v>0</v>
      </c>
    </row>
    <row r="21" spans="1:5">
      <c r="A21" s="82" t="s">
        <v>274</v>
      </c>
      <c r="B21" s="253">
        <v>7.5</v>
      </c>
      <c r="C21" s="254">
        <v>0</v>
      </c>
      <c r="D21" s="254">
        <v>0</v>
      </c>
      <c r="E21" s="254">
        <v>0</v>
      </c>
    </row>
    <row r="22" spans="1:5">
      <c r="A22" s="81" t="s">
        <v>278</v>
      </c>
      <c r="B22" s="253">
        <v>-3.7</v>
      </c>
      <c r="C22" s="86">
        <v>21.2</v>
      </c>
      <c r="D22" s="86">
        <v>-16.100000000000001</v>
      </c>
      <c r="E22" s="86">
        <v>-8.1999999999999993</v>
      </c>
    </row>
    <row r="23" spans="1:5">
      <c r="A23" s="83" t="s">
        <v>143</v>
      </c>
      <c r="B23" s="248">
        <v>13</v>
      </c>
      <c r="C23" s="87">
        <v>136.9</v>
      </c>
      <c r="D23" s="87">
        <v>80.2</v>
      </c>
      <c r="E23" s="87">
        <v>65.7</v>
      </c>
    </row>
    <row r="24" spans="1:5" ht="5.25" customHeight="1">
      <c r="A24" s="84"/>
      <c r="B24" s="253"/>
      <c r="C24" s="86"/>
      <c r="D24" s="86"/>
      <c r="E24" s="86"/>
    </row>
    <row r="25" spans="1:5">
      <c r="A25" s="85" t="s">
        <v>277</v>
      </c>
      <c r="B25" s="248">
        <v>-5</v>
      </c>
      <c r="C25" s="87">
        <v>5.6</v>
      </c>
      <c r="D25" s="87">
        <v>-5.5</v>
      </c>
      <c r="E25" s="87">
        <v>-7</v>
      </c>
    </row>
    <row r="26" spans="1:5" ht="5.25" customHeight="1">
      <c r="A26" s="84"/>
      <c r="B26" s="253"/>
      <c r="C26" s="86"/>
      <c r="D26" s="86"/>
      <c r="E26" s="86"/>
    </row>
    <row r="27" spans="1:5">
      <c r="A27" s="256" t="s">
        <v>65</v>
      </c>
      <c r="B27" s="253">
        <v>-0.79</v>
      </c>
      <c r="C27" s="88">
        <v>2.2999999999999998</v>
      </c>
      <c r="D27" s="88">
        <v>-0.7</v>
      </c>
      <c r="E27" s="88">
        <v>-0.2</v>
      </c>
    </row>
    <row r="28" spans="1:5" ht="5.25" customHeight="1">
      <c r="A28" s="84"/>
      <c r="B28" s="247"/>
      <c r="C28" s="88"/>
      <c r="D28" s="88"/>
      <c r="E28" s="88"/>
    </row>
    <row r="29" spans="1:5">
      <c r="A29" s="85" t="s">
        <v>64</v>
      </c>
      <c r="B29" s="246">
        <v>-143</v>
      </c>
      <c r="C29" s="89">
        <v>-184.9</v>
      </c>
      <c r="D29" s="89">
        <v>306.10000000000002</v>
      </c>
      <c r="E29" s="89">
        <v>1403.9</v>
      </c>
    </row>
    <row r="30" spans="1:5" ht="5.25" customHeight="1">
      <c r="A30" s="241"/>
      <c r="B30" s="257"/>
      <c r="C30" s="90"/>
      <c r="D30" s="90"/>
      <c r="E30" s="90"/>
    </row>
    <row r="31" spans="1:5">
      <c r="A31" s="241" t="s">
        <v>275</v>
      </c>
      <c r="B31" s="242">
        <v>33246</v>
      </c>
      <c r="C31" s="91">
        <v>37391</v>
      </c>
      <c r="D31" s="91">
        <v>39977</v>
      </c>
      <c r="E31" s="91">
        <v>41113</v>
      </c>
    </row>
    <row r="33" spans="1:5">
      <c r="A33" s="322" t="s">
        <v>280</v>
      </c>
      <c r="B33" s="322"/>
      <c r="C33" s="322"/>
      <c r="D33" s="322"/>
      <c r="E33" s="322"/>
    </row>
    <row r="34" spans="1:5">
      <c r="A34" s="322" t="s">
        <v>303</v>
      </c>
      <c r="B34" s="322"/>
      <c r="C34" s="322"/>
      <c r="D34" s="322"/>
      <c r="E34" s="322"/>
    </row>
  </sheetData>
  <mergeCells count="3">
    <mergeCell ref="A3:E3"/>
    <mergeCell ref="A33:E33"/>
    <mergeCell ref="A34:E3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3"/>
  <sheetViews>
    <sheetView showGridLines="0" workbookViewId="0"/>
  </sheetViews>
  <sheetFormatPr defaultRowHeight="14.25"/>
  <cols>
    <col min="1" max="1" width="47.5" bestFit="1" customWidth="1"/>
    <col min="2" max="2" width="10.5" customWidth="1"/>
    <col min="3" max="3" width="8.875" customWidth="1"/>
  </cols>
  <sheetData>
    <row r="1" spans="1:11">
      <c r="A1" s="113" t="s">
        <v>55</v>
      </c>
      <c r="B1" s="100"/>
      <c r="C1" s="100"/>
      <c r="D1" s="100"/>
      <c r="E1" s="100"/>
    </row>
    <row r="2" spans="1:11">
      <c r="A2" s="100"/>
      <c r="B2" s="100"/>
      <c r="C2" s="100"/>
      <c r="D2" s="100"/>
      <c r="E2" s="100"/>
    </row>
    <row r="3" spans="1:11" ht="14.25" customHeight="1">
      <c r="A3" s="296" t="s">
        <v>295</v>
      </c>
      <c r="B3" s="296"/>
      <c r="C3" s="296"/>
      <c r="D3" s="296"/>
      <c r="E3" s="296"/>
      <c r="F3" s="296"/>
    </row>
    <row r="4" spans="1:11" ht="5.85" customHeight="1">
      <c r="C4" s="114"/>
      <c r="D4" s="114"/>
    </row>
    <row r="5" spans="1:11">
      <c r="A5" s="274"/>
      <c r="B5" s="275" t="s">
        <v>6</v>
      </c>
      <c r="C5" s="276" t="s">
        <v>7</v>
      </c>
      <c r="D5" s="275" t="s">
        <v>8</v>
      </c>
      <c r="E5" s="275" t="s">
        <v>45</v>
      </c>
      <c r="F5" s="275" t="s">
        <v>131</v>
      </c>
      <c r="G5" s="260"/>
    </row>
    <row r="6" spans="1:11" ht="15.75" customHeight="1">
      <c r="A6" s="113"/>
      <c r="B6" s="258" t="s">
        <v>10</v>
      </c>
      <c r="C6" s="259" t="s">
        <v>281</v>
      </c>
      <c r="D6" s="261" t="s">
        <v>281</v>
      </c>
      <c r="E6" s="258" t="s">
        <v>281</v>
      </c>
      <c r="F6" s="258" t="s">
        <v>281</v>
      </c>
      <c r="G6" s="113"/>
    </row>
    <row r="7" spans="1:11">
      <c r="A7" s="113" t="s">
        <v>282</v>
      </c>
      <c r="B7" s="113"/>
      <c r="C7" s="262"/>
      <c r="D7" s="263"/>
      <c r="E7" s="113"/>
      <c r="F7" s="113"/>
      <c r="G7" s="113"/>
    </row>
    <row r="8" spans="1:11">
      <c r="A8" s="264" t="s">
        <v>283</v>
      </c>
      <c r="B8" s="265">
        <v>-5.8</v>
      </c>
      <c r="C8" s="266">
        <v>-3.4</v>
      </c>
      <c r="D8" s="265">
        <v>5.8</v>
      </c>
      <c r="E8" s="265">
        <v>2.2999999999999998</v>
      </c>
      <c r="F8" s="265">
        <v>1.2</v>
      </c>
      <c r="G8" s="265"/>
    </row>
    <row r="9" spans="1:11">
      <c r="A9" s="267" t="s">
        <v>284</v>
      </c>
      <c r="B9" s="268" t="str">
        <f>IF(B8&lt;0,"No","Yes")</f>
        <v>No</v>
      </c>
      <c r="C9" s="269" t="str">
        <f>IF(C8&lt;0,"No","Yes")</f>
        <v>No</v>
      </c>
      <c r="D9" s="268" t="str">
        <f>IF(D8&lt;0,"No","Yes")</f>
        <v>Yes</v>
      </c>
      <c r="E9" s="268" t="str">
        <f>IF(E8&lt;0,"No","Yes")</f>
        <v>Yes</v>
      </c>
      <c r="F9" s="268" t="str">
        <f>IF(F8&lt;0,"No","Yes")</f>
        <v>Yes</v>
      </c>
      <c r="G9" s="265"/>
    </row>
    <row r="10" spans="1:11">
      <c r="A10" s="264" t="s">
        <v>285</v>
      </c>
      <c r="B10" s="265" t="s">
        <v>286</v>
      </c>
      <c r="C10" s="266" t="s">
        <v>286</v>
      </c>
      <c r="D10" s="265" t="s">
        <v>287</v>
      </c>
      <c r="E10" s="265" t="s">
        <v>287</v>
      </c>
      <c r="F10" s="265" t="s">
        <v>287</v>
      </c>
      <c r="G10" s="265"/>
      <c r="H10" s="270"/>
      <c r="I10" s="270"/>
      <c r="J10" s="270"/>
      <c r="K10" s="270"/>
    </row>
    <row r="11" spans="1:11" ht="3.75" customHeight="1">
      <c r="A11" s="113"/>
      <c r="B11" s="271"/>
      <c r="C11" s="262"/>
      <c r="D11" s="263"/>
      <c r="E11" s="113"/>
      <c r="F11" s="113"/>
      <c r="G11" s="113"/>
    </row>
    <row r="12" spans="1:11">
      <c r="A12" s="113" t="s">
        <v>288</v>
      </c>
      <c r="B12" s="271"/>
      <c r="C12" s="262"/>
      <c r="D12" s="263"/>
      <c r="E12" s="113"/>
      <c r="F12" s="113"/>
      <c r="G12" s="113"/>
    </row>
    <row r="13" spans="1:11">
      <c r="A13" s="272" t="s">
        <v>289</v>
      </c>
      <c r="B13" s="265"/>
      <c r="C13" s="266"/>
      <c r="D13" s="265"/>
      <c r="E13" s="265"/>
      <c r="F13" s="265"/>
      <c r="G13" s="113"/>
    </row>
    <row r="14" spans="1:11">
      <c r="A14" s="272" t="s">
        <v>290</v>
      </c>
      <c r="B14" s="265">
        <v>-52.2</v>
      </c>
      <c r="C14" s="266">
        <v>-84.4</v>
      </c>
      <c r="D14" s="265">
        <v>-0.7</v>
      </c>
      <c r="E14" s="265">
        <v>19</v>
      </c>
      <c r="F14" s="265">
        <v>44.1</v>
      </c>
      <c r="G14" s="265"/>
    </row>
    <row r="15" spans="1:11">
      <c r="A15" s="267" t="s">
        <v>284</v>
      </c>
      <c r="B15" s="268" t="str">
        <f>IF(B14&lt;50,"No","Yes")</f>
        <v>No</v>
      </c>
      <c r="C15" s="269" t="str">
        <f>IF(C14&lt;50,"No","Yes")</f>
        <v>No</v>
      </c>
      <c r="D15" s="268" t="str">
        <f>IF(D14&lt;50,"No","Yes")</f>
        <v>No</v>
      </c>
      <c r="E15" s="268" t="str">
        <f>IF(E14&lt;50,"No","Yes")</f>
        <v>No</v>
      </c>
      <c r="F15" s="268" t="str">
        <f>IF(F14&lt;50,"No","Yes")</f>
        <v>No</v>
      </c>
      <c r="G15" s="265"/>
    </row>
    <row r="16" spans="1:11">
      <c r="A16" s="264" t="s">
        <v>285</v>
      </c>
      <c r="B16" s="265" t="s">
        <v>286</v>
      </c>
      <c r="C16" s="266" t="s">
        <v>286</v>
      </c>
      <c r="D16" s="265" t="s">
        <v>286</v>
      </c>
      <c r="E16" s="265" t="s">
        <v>286</v>
      </c>
      <c r="F16" s="265" t="s">
        <v>287</v>
      </c>
      <c r="G16" s="265"/>
      <c r="H16" s="270"/>
      <c r="I16" s="270"/>
      <c r="J16" s="270"/>
      <c r="K16" s="270"/>
    </row>
    <row r="17" spans="1:11" ht="5.85" customHeight="1">
      <c r="A17" s="113"/>
      <c r="B17" s="271"/>
      <c r="C17" s="266"/>
      <c r="D17" s="265"/>
      <c r="E17" s="265"/>
      <c r="F17" s="265"/>
      <c r="G17" s="265"/>
    </row>
    <row r="18" spans="1:11">
      <c r="A18" s="113" t="s">
        <v>291</v>
      </c>
      <c r="B18" s="271"/>
      <c r="C18" s="266"/>
      <c r="D18" s="265"/>
      <c r="E18" s="265"/>
      <c r="F18" s="265"/>
      <c r="G18" s="265"/>
    </row>
    <row r="19" spans="1:11">
      <c r="A19" s="272" t="s">
        <v>290</v>
      </c>
      <c r="B19" s="265">
        <v>69.8</v>
      </c>
      <c r="C19" s="266">
        <v>82.3</v>
      </c>
      <c r="D19" s="265">
        <v>90.2</v>
      </c>
      <c r="E19" s="265">
        <v>91.9</v>
      </c>
      <c r="F19" s="265">
        <v>90.9</v>
      </c>
      <c r="G19" s="265"/>
    </row>
    <row r="20" spans="1:11">
      <c r="A20" s="267" t="s">
        <v>284</v>
      </c>
      <c r="B20" s="268" t="str">
        <f>IF(B19&gt;55,"No","Yes")</f>
        <v>No</v>
      </c>
      <c r="C20" s="269" t="str">
        <f>IF(C19&gt;55,"No","Yes")</f>
        <v>No</v>
      </c>
      <c r="D20" s="268" t="str">
        <f>IF(D19&gt;55,"No","Yes")</f>
        <v>No</v>
      </c>
      <c r="E20" s="268" t="str">
        <f>IF(E19&gt;55,"No","Yes")</f>
        <v>No</v>
      </c>
      <c r="F20" s="268" t="str">
        <f>IF(F19&gt;55,"No","Yes")</f>
        <v>No</v>
      </c>
      <c r="G20" s="265"/>
    </row>
    <row r="21" spans="1:11">
      <c r="A21" s="264" t="s">
        <v>285</v>
      </c>
      <c r="B21" s="265" t="s">
        <v>286</v>
      </c>
      <c r="C21" s="266" t="s">
        <v>286</v>
      </c>
      <c r="D21" s="265" t="s">
        <v>286</v>
      </c>
      <c r="E21" s="265" t="s">
        <v>286</v>
      </c>
      <c r="F21" s="265" t="s">
        <v>286</v>
      </c>
      <c r="G21" s="265"/>
      <c r="H21" s="270"/>
      <c r="I21" s="270"/>
      <c r="J21" s="270"/>
      <c r="K21" s="270"/>
    </row>
    <row r="22" spans="1:11" ht="5.85" customHeight="1">
      <c r="A22" s="113"/>
      <c r="B22" s="271"/>
      <c r="C22" s="266"/>
      <c r="D22" s="265"/>
      <c r="E22" s="265"/>
      <c r="F22" s="265"/>
      <c r="G22" s="265"/>
    </row>
    <row r="23" spans="1:11">
      <c r="A23" s="113" t="s">
        <v>292</v>
      </c>
      <c r="B23" s="271"/>
      <c r="C23" s="266"/>
      <c r="D23" s="265"/>
      <c r="E23" s="265"/>
      <c r="F23" s="265"/>
      <c r="G23" s="265"/>
    </row>
    <row r="24" spans="1:11">
      <c r="A24" s="272" t="s">
        <v>293</v>
      </c>
      <c r="C24" s="266"/>
      <c r="G24" s="265"/>
    </row>
    <row r="25" spans="1:11">
      <c r="A25" s="272" t="s">
        <v>290</v>
      </c>
      <c r="B25" s="273">
        <v>0</v>
      </c>
      <c r="C25" s="266">
        <v>-1.8</v>
      </c>
      <c r="D25" s="265">
        <v>3.3</v>
      </c>
      <c r="E25" s="265">
        <v>4</v>
      </c>
      <c r="F25" s="265">
        <v>4.4000000000000004</v>
      </c>
      <c r="G25" s="265"/>
    </row>
    <row r="26" spans="1:11">
      <c r="A26" s="267" t="s">
        <v>284</v>
      </c>
      <c r="B26" s="268" t="str">
        <f>IF(B25&lt;5,"No","Yes")</f>
        <v>No</v>
      </c>
      <c r="C26" s="269" t="str">
        <f>IF(C25&lt;5,"No","Yes")</f>
        <v>No</v>
      </c>
      <c r="D26" s="268" t="str">
        <f>IF(D25&lt;5,"No","Yes")</f>
        <v>No</v>
      </c>
      <c r="E26" s="268" t="str">
        <f>IF(E25&lt;5,"No","Yes")</f>
        <v>No</v>
      </c>
      <c r="F26" s="268" t="str">
        <f>IF(F25&lt;5,"No","Yes")</f>
        <v>No</v>
      </c>
      <c r="G26" s="265"/>
    </row>
    <row r="27" spans="1:11">
      <c r="A27" s="264" t="s">
        <v>285</v>
      </c>
      <c r="B27" s="265" t="s">
        <v>286</v>
      </c>
      <c r="C27" s="266" t="s">
        <v>286</v>
      </c>
      <c r="D27" s="265" t="s">
        <v>286</v>
      </c>
      <c r="E27" s="265" t="s">
        <v>286</v>
      </c>
      <c r="F27" s="265" t="s">
        <v>287</v>
      </c>
      <c r="G27" s="265"/>
      <c r="H27" s="270"/>
      <c r="I27" s="270"/>
      <c r="J27" s="270"/>
      <c r="K27" s="270"/>
    </row>
    <row r="28" spans="1:11" ht="5.85" customHeight="1">
      <c r="A28" s="113"/>
      <c r="B28" s="271"/>
      <c r="C28" s="266"/>
      <c r="D28" s="265"/>
      <c r="E28" s="265"/>
      <c r="F28" s="265"/>
      <c r="G28" s="265"/>
    </row>
    <row r="29" spans="1:11">
      <c r="A29" s="113" t="s">
        <v>294</v>
      </c>
      <c r="B29" s="271"/>
      <c r="C29" s="266"/>
      <c r="D29" s="265"/>
      <c r="E29" s="265"/>
      <c r="F29" s="265"/>
      <c r="G29" s="265"/>
    </row>
    <row r="30" spans="1:11">
      <c r="A30" s="267" t="s">
        <v>284</v>
      </c>
      <c r="B30" s="268" t="s">
        <v>287</v>
      </c>
      <c r="C30" s="269" t="s">
        <v>287</v>
      </c>
      <c r="D30" s="268" t="s">
        <v>287</v>
      </c>
      <c r="E30" s="268" t="s">
        <v>287</v>
      </c>
      <c r="F30" s="268" t="s">
        <v>287</v>
      </c>
      <c r="G30" s="265"/>
    </row>
    <row r="31" spans="1:11">
      <c r="A31" s="264" t="s">
        <v>285</v>
      </c>
      <c r="B31" s="265" t="s">
        <v>287</v>
      </c>
      <c r="C31" s="266" t="s">
        <v>287</v>
      </c>
      <c r="D31" s="265" t="s">
        <v>287</v>
      </c>
      <c r="E31" s="265" t="s">
        <v>287</v>
      </c>
      <c r="F31" s="265" t="s">
        <v>287</v>
      </c>
      <c r="G31" s="265"/>
    </row>
    <row r="32" spans="1:11" ht="5.85" customHeight="1">
      <c r="B32" s="113"/>
      <c r="C32" s="113"/>
      <c r="D32" s="113"/>
      <c r="E32" s="113"/>
      <c r="F32" s="113"/>
      <c r="G32" s="113"/>
      <c r="H32" s="113"/>
    </row>
    <row r="33" spans="2:8">
      <c r="B33" s="113"/>
      <c r="C33" s="113"/>
      <c r="D33" s="113"/>
      <c r="E33" s="113"/>
      <c r="F33" s="113"/>
      <c r="G33" s="113"/>
      <c r="H33" s="113"/>
    </row>
  </sheetData>
  <mergeCells count="1">
    <mergeCell ref="A3:F3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4"/>
  <sheetViews>
    <sheetView showGridLines="0" workbookViewId="0"/>
  </sheetViews>
  <sheetFormatPr defaultRowHeight="14.25"/>
  <cols>
    <col min="1" max="1" width="29.125" customWidth="1"/>
    <col min="2" max="2" width="8.25" customWidth="1"/>
    <col min="3" max="3" width="59.625" customWidth="1"/>
  </cols>
  <sheetData>
    <row r="1" spans="1:3" s="113" customFormat="1" ht="12.75">
      <c r="A1" s="113" t="s">
        <v>59</v>
      </c>
    </row>
    <row r="2" spans="1:3" s="113" customFormat="1" ht="12.75"/>
    <row r="3" spans="1:3" s="113" customFormat="1" ht="12.75">
      <c r="A3" s="309" t="s">
        <v>66</v>
      </c>
      <c r="B3" s="323"/>
      <c r="C3" s="323"/>
    </row>
    <row r="4" spans="1:3" s="113" customFormat="1" ht="12.75">
      <c r="A4" s="298" t="s">
        <v>133</v>
      </c>
      <c r="B4" s="297"/>
      <c r="C4" s="297"/>
    </row>
    <row r="5" spans="1:3" s="279" customFormat="1" ht="27.75" customHeight="1">
      <c r="A5" s="277"/>
      <c r="B5" s="278" t="s">
        <v>67</v>
      </c>
      <c r="C5" s="278" t="s">
        <v>68</v>
      </c>
    </row>
    <row r="6" spans="1:3" ht="3.95" customHeight="1">
      <c r="A6" s="280"/>
      <c r="B6" s="281"/>
      <c r="C6" s="280"/>
    </row>
    <row r="7" spans="1:3" ht="12" customHeight="1">
      <c r="A7" s="280" t="s">
        <v>296</v>
      </c>
      <c r="B7" s="282" t="s">
        <v>297</v>
      </c>
      <c r="C7" s="324" t="s">
        <v>69</v>
      </c>
    </row>
    <row r="8" spans="1:3" ht="12" customHeight="1">
      <c r="A8" s="283" t="s">
        <v>298</v>
      </c>
      <c r="C8" s="324"/>
    </row>
    <row r="9" spans="1:3" ht="3.75" customHeight="1">
      <c r="A9" s="283"/>
      <c r="C9" s="284"/>
    </row>
    <row r="10" spans="1:3">
      <c r="A10" s="280" t="s">
        <v>70</v>
      </c>
      <c r="B10" s="282" t="s">
        <v>299</v>
      </c>
      <c r="C10" s="285" t="s">
        <v>71</v>
      </c>
    </row>
    <row r="11" spans="1:3" ht="3.75" customHeight="1">
      <c r="A11" s="280"/>
      <c r="B11" s="282"/>
      <c r="C11" s="285"/>
    </row>
    <row r="12" spans="1:3">
      <c r="A12" s="280" t="s">
        <v>300</v>
      </c>
      <c r="B12" s="282" t="s">
        <v>134</v>
      </c>
      <c r="C12" s="324" t="s">
        <v>72</v>
      </c>
    </row>
    <row r="13" spans="1:3">
      <c r="A13" s="283" t="s">
        <v>298</v>
      </c>
      <c r="C13" s="324"/>
    </row>
    <row r="14" spans="1:3" ht="3.75" customHeight="1">
      <c r="A14" s="283"/>
      <c r="C14" s="284"/>
    </row>
    <row r="15" spans="1:3" ht="25.5">
      <c r="A15" s="280" t="s">
        <v>73</v>
      </c>
      <c r="B15" s="282" t="s">
        <v>135</v>
      </c>
      <c r="C15" s="285" t="s">
        <v>74</v>
      </c>
    </row>
    <row r="16" spans="1:3" ht="3.75" customHeight="1">
      <c r="A16" s="280"/>
      <c r="B16" s="282"/>
      <c r="C16" s="285"/>
    </row>
    <row r="17" spans="1:3">
      <c r="A17" s="280" t="s">
        <v>75</v>
      </c>
      <c r="B17" s="286"/>
      <c r="C17" s="285"/>
    </row>
    <row r="18" spans="1:3">
      <c r="A18" s="287" t="s">
        <v>301</v>
      </c>
      <c r="B18" s="282" t="s">
        <v>136</v>
      </c>
      <c r="C18" s="285" t="s">
        <v>76</v>
      </c>
    </row>
    <row r="19" spans="1:3">
      <c r="A19" s="287" t="s">
        <v>302</v>
      </c>
      <c r="B19" s="282" t="s">
        <v>137</v>
      </c>
      <c r="C19" s="285" t="s">
        <v>77</v>
      </c>
    </row>
    <row r="20" spans="1:3" ht="3.75" customHeight="1">
      <c r="A20" s="288"/>
      <c r="B20" s="289"/>
      <c r="C20" s="113"/>
    </row>
    <row r="21" spans="1:3">
      <c r="A21" s="280" t="s">
        <v>78</v>
      </c>
      <c r="B21" s="282" t="s">
        <v>79</v>
      </c>
      <c r="C21" s="325" t="s">
        <v>80</v>
      </c>
    </row>
    <row r="22" spans="1:3">
      <c r="A22" s="287"/>
      <c r="B22" s="281"/>
      <c r="C22" s="325"/>
    </row>
    <row r="23" spans="1:3" ht="41.25" customHeight="1">
      <c r="A23" s="287"/>
      <c r="B23" s="281"/>
      <c r="C23" s="325"/>
    </row>
    <row r="24" spans="1:3" s="217" customFormat="1" ht="3.95" customHeight="1"/>
  </sheetData>
  <mergeCells count="5">
    <mergeCell ref="A3:C3"/>
    <mergeCell ref="A4:C4"/>
    <mergeCell ref="C7:C8"/>
    <mergeCell ref="C12:C13"/>
    <mergeCell ref="C21:C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"/>
  <sheetViews>
    <sheetView showGridLines="0" workbookViewId="0"/>
  </sheetViews>
  <sheetFormatPr defaultRowHeight="14.25"/>
  <cols>
    <col min="1" max="1" width="18.125" customWidth="1"/>
    <col min="2" max="5" width="7.375" bestFit="1" customWidth="1"/>
  </cols>
  <sheetData>
    <row r="1" spans="1:5" s="100" customFormat="1" ht="12.75">
      <c r="A1" s="100" t="s">
        <v>61</v>
      </c>
    </row>
    <row r="2" spans="1:5" s="100" customFormat="1" ht="12.75"/>
    <row r="3" spans="1:5" s="100" customFormat="1" ht="12.75">
      <c r="A3" s="309" t="s">
        <v>170</v>
      </c>
      <c r="B3" s="292"/>
      <c r="C3" s="292"/>
      <c r="D3" s="292"/>
      <c r="E3" s="292"/>
    </row>
    <row r="4" spans="1:5">
      <c r="A4" s="68"/>
      <c r="B4" s="56" t="s">
        <v>91</v>
      </c>
      <c r="C4" s="57" t="s">
        <v>92</v>
      </c>
      <c r="D4" s="57" t="s">
        <v>93</v>
      </c>
      <c r="E4" s="57" t="s">
        <v>138</v>
      </c>
    </row>
    <row r="5" spans="1:5">
      <c r="A5" s="69"/>
      <c r="B5" s="58"/>
      <c r="C5" s="59"/>
      <c r="D5" s="59"/>
      <c r="E5" s="59"/>
    </row>
    <row r="6" spans="1:5">
      <c r="A6" s="60" t="s">
        <v>94</v>
      </c>
      <c r="B6" s="61">
        <v>3.12</v>
      </c>
      <c r="C6" s="62">
        <v>3.04</v>
      </c>
      <c r="D6" s="62">
        <v>3.08</v>
      </c>
      <c r="E6" s="62">
        <v>3.23</v>
      </c>
    </row>
    <row r="7" spans="1:5">
      <c r="A7" s="63" t="s">
        <v>95</v>
      </c>
      <c r="B7" s="64">
        <v>3.16</v>
      </c>
      <c r="C7" s="59">
        <v>3.27</v>
      </c>
      <c r="D7" s="76">
        <v>3.55</v>
      </c>
      <c r="E7" s="76">
        <v>3.9</v>
      </c>
    </row>
    <row r="8" spans="1:5">
      <c r="A8" s="65" t="s">
        <v>96</v>
      </c>
      <c r="B8" s="66">
        <v>0.04</v>
      </c>
      <c r="C8" s="67">
        <v>0.23</v>
      </c>
      <c r="D8" s="67">
        <v>0.47</v>
      </c>
      <c r="E8" s="67">
        <v>0.67</v>
      </c>
    </row>
    <row r="9" spans="1:5">
      <c r="A9" s="65" t="s">
        <v>97</v>
      </c>
      <c r="B9" s="66">
        <v>3</v>
      </c>
      <c r="C9" s="67">
        <v>58</v>
      </c>
      <c r="D9" s="67">
        <v>137</v>
      </c>
      <c r="E9" s="67">
        <v>213</v>
      </c>
    </row>
    <row r="10" spans="1:5" ht="3" customHeight="1">
      <c r="A10" s="97"/>
      <c r="B10" s="99"/>
      <c r="C10" s="98"/>
      <c r="D10" s="98"/>
      <c r="E10" s="98"/>
    </row>
  </sheetData>
  <mergeCells count="1"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6"/>
  <sheetViews>
    <sheetView showGridLines="0" zoomScale="110" zoomScaleNormal="110" workbookViewId="0"/>
  </sheetViews>
  <sheetFormatPr defaultColWidth="9" defaultRowHeight="11.25"/>
  <cols>
    <col min="1" max="1" width="33.625" style="8" customWidth="1"/>
    <col min="2" max="6" width="9.125" style="5" customWidth="1"/>
    <col min="7" max="7" width="6.75" style="5" customWidth="1"/>
    <col min="8" max="16384" width="9" style="8"/>
  </cols>
  <sheetData>
    <row r="1" spans="1:7" s="105" customFormat="1" ht="12.75">
      <c r="A1" s="113" t="s">
        <v>1</v>
      </c>
    </row>
    <row r="2" spans="1:7" s="105" customFormat="1" ht="12.75">
      <c r="A2" s="4"/>
    </row>
    <row r="3" spans="1:7" s="106" customFormat="1" ht="12.75">
      <c r="A3" s="296" t="s">
        <v>160</v>
      </c>
      <c r="B3" s="297"/>
      <c r="C3" s="297"/>
      <c r="D3" s="297"/>
      <c r="E3" s="297"/>
      <c r="F3" s="297"/>
    </row>
    <row r="4" spans="1:7" s="106" customFormat="1" ht="12.75">
      <c r="A4" s="298" t="s">
        <v>3</v>
      </c>
      <c r="B4" s="298"/>
      <c r="C4" s="298"/>
      <c r="D4" s="298"/>
      <c r="E4" s="298"/>
      <c r="F4" s="298"/>
    </row>
    <row r="5" spans="1:7" ht="14.25" customHeight="1">
      <c r="A5" s="299"/>
      <c r="B5" s="139" t="s">
        <v>6</v>
      </c>
      <c r="C5" s="140" t="s">
        <v>7</v>
      </c>
      <c r="D5" s="139" t="s">
        <v>8</v>
      </c>
      <c r="E5" s="139" t="s">
        <v>45</v>
      </c>
      <c r="F5" s="139" t="s">
        <v>131</v>
      </c>
      <c r="G5" s="8"/>
    </row>
    <row r="6" spans="1:7" s="6" customFormat="1" ht="21" customHeight="1">
      <c r="A6" s="300"/>
      <c r="B6" s="141" t="s">
        <v>81</v>
      </c>
      <c r="C6" s="142" t="s">
        <v>175</v>
      </c>
      <c r="D6" s="141" t="s">
        <v>82</v>
      </c>
      <c r="E6" s="141" t="s">
        <v>82</v>
      </c>
      <c r="F6" s="141" t="s">
        <v>82</v>
      </c>
    </row>
    <row r="7" spans="1:7" s="7" customFormat="1" ht="6" customHeight="1">
      <c r="A7" s="300"/>
      <c r="B7" s="143"/>
      <c r="C7" s="142"/>
      <c r="D7" s="143"/>
      <c r="E7" s="143"/>
      <c r="F7" s="143"/>
    </row>
    <row r="8" spans="1:7" hidden="1">
      <c r="A8" s="53"/>
      <c r="C8" s="144"/>
      <c r="D8" s="145"/>
      <c r="E8" s="145"/>
      <c r="F8" s="145"/>
      <c r="G8" s="8"/>
    </row>
    <row r="9" spans="1:7">
      <c r="A9" s="23" t="s">
        <v>83</v>
      </c>
      <c r="B9" s="146">
        <v>1.9</v>
      </c>
      <c r="C9" s="147">
        <v>0.5</v>
      </c>
      <c r="D9" s="146">
        <v>2.5</v>
      </c>
      <c r="E9" s="148" t="s">
        <v>145</v>
      </c>
      <c r="F9" s="146" t="s">
        <v>124</v>
      </c>
      <c r="G9" s="8"/>
    </row>
    <row r="10" spans="1:7" s="6" customFormat="1">
      <c r="A10" s="23"/>
      <c r="B10" s="149"/>
      <c r="C10" s="150" t="s">
        <v>125</v>
      </c>
      <c r="D10" s="149" t="s">
        <v>127</v>
      </c>
      <c r="E10" s="149"/>
      <c r="F10" s="149"/>
    </row>
    <row r="11" spans="1:7" ht="3.95" customHeight="1">
      <c r="A11" s="23"/>
      <c r="B11" s="151"/>
      <c r="C11" s="152"/>
      <c r="D11" s="151"/>
      <c r="E11" s="151"/>
      <c r="F11" s="151"/>
      <c r="G11" s="8"/>
    </row>
    <row r="12" spans="1:7" s="9" customFormat="1">
      <c r="A12" s="23" t="s">
        <v>84</v>
      </c>
      <c r="B12" s="146">
        <v>-3.9</v>
      </c>
      <c r="C12" s="153">
        <v>-6.75</v>
      </c>
      <c r="D12" s="146">
        <v>-1.25</v>
      </c>
      <c r="E12" s="146">
        <v>2.25</v>
      </c>
      <c r="F12" s="148">
        <v>3.5</v>
      </c>
    </row>
    <row r="13" spans="1:7" s="11" customFormat="1">
      <c r="A13" s="23"/>
      <c r="B13" s="149" t="s">
        <v>176</v>
      </c>
      <c r="C13" s="150" t="s">
        <v>177</v>
      </c>
      <c r="D13" s="146" t="s">
        <v>178</v>
      </c>
      <c r="E13" s="149"/>
      <c r="F13" s="149"/>
    </row>
    <row r="14" spans="1:7" ht="3.95" customHeight="1">
      <c r="A14" s="23"/>
      <c r="B14" s="151"/>
      <c r="C14" s="152"/>
      <c r="D14" s="154"/>
      <c r="E14" s="154"/>
      <c r="F14" s="154"/>
      <c r="G14" s="8"/>
    </row>
    <row r="15" spans="1:7">
      <c r="A15" s="23" t="s">
        <v>85</v>
      </c>
      <c r="B15" s="146">
        <v>0.2</v>
      </c>
      <c r="C15" s="153">
        <v>-1.5</v>
      </c>
      <c r="D15" s="146">
        <v>0.25</v>
      </c>
      <c r="E15" s="146">
        <v>1.5</v>
      </c>
      <c r="F15" s="146">
        <v>2.25</v>
      </c>
      <c r="G15" s="8"/>
    </row>
    <row r="16" spans="1:7" s="11" customFormat="1" hidden="1">
      <c r="A16" s="23"/>
      <c r="B16" s="149"/>
      <c r="C16" s="150"/>
      <c r="D16" s="149"/>
      <c r="E16" s="146"/>
      <c r="F16" s="149"/>
    </row>
    <row r="17" spans="1:7" ht="3.95" customHeight="1">
      <c r="A17" s="23"/>
      <c r="B17" s="149"/>
      <c r="C17" s="150"/>
      <c r="D17" s="146"/>
      <c r="E17" s="146"/>
      <c r="F17" s="146"/>
      <c r="G17" s="8"/>
    </row>
    <row r="18" spans="1:7">
      <c r="A18" s="71" t="s">
        <v>150</v>
      </c>
      <c r="B18" s="148">
        <v>6</v>
      </c>
      <c r="C18" s="155">
        <v>6.5</v>
      </c>
      <c r="D18" s="148">
        <v>6.5</v>
      </c>
      <c r="E18" s="156">
        <v>6.25</v>
      </c>
      <c r="F18" s="148">
        <v>6</v>
      </c>
      <c r="G18" s="14"/>
    </row>
    <row r="19" spans="1:7" hidden="1">
      <c r="A19" s="23"/>
      <c r="B19" s="151"/>
      <c r="C19" s="152"/>
      <c r="D19" s="151"/>
      <c r="E19" s="151"/>
      <c r="F19" s="151"/>
      <c r="G19" s="8"/>
    </row>
    <row r="20" spans="1:7" ht="3.95" customHeight="1">
      <c r="A20" s="23"/>
      <c r="B20" s="151"/>
      <c r="C20" s="152"/>
      <c r="D20" s="151"/>
      <c r="E20" s="151"/>
      <c r="F20" s="151"/>
      <c r="G20" s="8"/>
    </row>
    <row r="21" spans="1:7" s="5" customFormat="1">
      <c r="A21" s="23" t="s">
        <v>86</v>
      </c>
      <c r="B21" s="146">
        <v>1.9</v>
      </c>
      <c r="C21" s="153">
        <v>1.5</v>
      </c>
      <c r="D21" s="146">
        <v>1.75</v>
      </c>
      <c r="E21" s="146">
        <v>2.5</v>
      </c>
      <c r="F21" s="149" t="s">
        <v>124</v>
      </c>
    </row>
    <row r="22" spans="1:7" hidden="1">
      <c r="A22" s="23"/>
      <c r="B22" s="149"/>
      <c r="C22" s="150"/>
      <c r="D22" s="149"/>
      <c r="E22" s="149"/>
      <c r="F22" s="149"/>
      <c r="G22" s="8"/>
    </row>
    <row r="23" spans="1:7" ht="3.95" customHeight="1">
      <c r="A23" s="23"/>
      <c r="B23" s="149"/>
      <c r="C23" s="150"/>
      <c r="D23" s="149"/>
      <c r="E23" s="149"/>
      <c r="F23" s="149"/>
      <c r="G23" s="8"/>
    </row>
    <row r="24" spans="1:7">
      <c r="A24" s="23" t="s">
        <v>87</v>
      </c>
      <c r="B24" s="148">
        <v>1</v>
      </c>
      <c r="C24" s="155">
        <v>1</v>
      </c>
      <c r="D24" s="146">
        <v>1.75</v>
      </c>
      <c r="E24" s="146">
        <v>2.25</v>
      </c>
      <c r="F24" s="149" t="s">
        <v>126</v>
      </c>
      <c r="G24" s="8"/>
    </row>
    <row r="25" spans="1:7" s="15" customFormat="1" hidden="1">
      <c r="A25" s="23"/>
      <c r="B25" s="151"/>
      <c r="C25" s="152"/>
      <c r="D25" s="151"/>
      <c r="E25" s="151"/>
      <c r="F25" s="151"/>
    </row>
    <row r="26" spans="1:7" ht="3.95" customHeight="1">
      <c r="A26" s="23"/>
      <c r="B26" s="151"/>
      <c r="C26" s="152"/>
      <c r="D26" s="151"/>
      <c r="E26" s="151"/>
      <c r="F26" s="151"/>
      <c r="G26" s="8"/>
    </row>
    <row r="27" spans="1:7">
      <c r="A27" s="23" t="s">
        <v>179</v>
      </c>
      <c r="B27" s="146">
        <v>50.9</v>
      </c>
      <c r="C27" s="153">
        <v>70.3</v>
      </c>
      <c r="D27" s="148">
        <v>66</v>
      </c>
      <c r="E27" s="146">
        <v>63.6</v>
      </c>
      <c r="F27" s="149" t="s">
        <v>180</v>
      </c>
      <c r="G27" s="8"/>
    </row>
    <row r="28" spans="1:7" s="17" customFormat="1">
      <c r="A28" s="23"/>
      <c r="B28" s="151"/>
      <c r="C28" s="150" t="s">
        <v>181</v>
      </c>
      <c r="D28" s="149" t="s">
        <v>182</v>
      </c>
      <c r="E28" s="149" t="s">
        <v>182</v>
      </c>
      <c r="F28" s="149" t="s">
        <v>183</v>
      </c>
    </row>
    <row r="29" spans="1:7" ht="3.95" customHeight="1">
      <c r="A29" s="23"/>
      <c r="B29" s="151"/>
      <c r="C29" s="152"/>
      <c r="D29" s="151"/>
      <c r="E29" s="151"/>
      <c r="F29" s="151"/>
      <c r="G29" s="8"/>
    </row>
    <row r="30" spans="1:7">
      <c r="A30" s="23" t="s">
        <v>88</v>
      </c>
      <c r="B30" s="146">
        <v>757</v>
      </c>
      <c r="C30" s="153">
        <v>797</v>
      </c>
      <c r="D30" s="146">
        <v>817</v>
      </c>
      <c r="E30" s="146">
        <v>827</v>
      </c>
      <c r="F30" s="149" t="s">
        <v>146</v>
      </c>
      <c r="G30" s="8"/>
    </row>
    <row r="31" spans="1:7" s="17" customFormat="1" hidden="1">
      <c r="A31" s="23"/>
      <c r="B31" s="151"/>
      <c r="C31" s="152"/>
      <c r="D31" s="151"/>
      <c r="E31" s="151"/>
      <c r="F31" s="151"/>
      <c r="G31" s="5"/>
    </row>
    <row r="32" spans="1:7" ht="3.95" customHeight="1">
      <c r="A32" s="23"/>
      <c r="B32" s="151"/>
      <c r="C32" s="152"/>
      <c r="D32" s="151"/>
      <c r="E32" s="151"/>
      <c r="F32" s="151"/>
    </row>
    <row r="33" spans="1:7">
      <c r="A33" s="71" t="s">
        <v>154</v>
      </c>
      <c r="B33" s="149">
        <v>43.4</v>
      </c>
      <c r="C33" s="150" t="s">
        <v>184</v>
      </c>
      <c r="D33" s="149" t="s">
        <v>185</v>
      </c>
      <c r="E33" s="149" t="s">
        <v>186</v>
      </c>
      <c r="F33" s="149" t="s">
        <v>187</v>
      </c>
    </row>
    <row r="34" spans="1:7">
      <c r="A34" s="23"/>
      <c r="B34" s="149"/>
      <c r="C34" s="150" t="s">
        <v>188</v>
      </c>
      <c r="D34" s="149" t="s">
        <v>189</v>
      </c>
      <c r="E34" s="149" t="s">
        <v>190</v>
      </c>
      <c r="F34" s="149" t="s">
        <v>191</v>
      </c>
    </row>
    <row r="35" spans="1:7" ht="3.95" customHeight="1">
      <c r="A35" s="23"/>
      <c r="B35" s="149"/>
      <c r="C35" s="152"/>
      <c r="D35" s="151"/>
      <c r="E35" s="151"/>
      <c r="F35" s="151"/>
    </row>
    <row r="36" spans="1:7">
      <c r="A36" s="23" t="s">
        <v>153</v>
      </c>
      <c r="B36" s="146">
        <v>72.8</v>
      </c>
      <c r="C36" s="150" t="s">
        <v>192</v>
      </c>
      <c r="D36" s="149" t="s">
        <v>193</v>
      </c>
      <c r="E36" s="149" t="s">
        <v>194</v>
      </c>
      <c r="F36" s="149" t="s">
        <v>195</v>
      </c>
    </row>
    <row r="37" spans="1:7">
      <c r="A37" s="23"/>
      <c r="B37" s="151"/>
      <c r="C37" s="150" t="s">
        <v>196</v>
      </c>
      <c r="D37" s="149" t="s">
        <v>197</v>
      </c>
      <c r="E37" s="149" t="s">
        <v>198</v>
      </c>
      <c r="F37" s="149" t="s">
        <v>199</v>
      </c>
    </row>
    <row r="38" spans="1:7" ht="3.95" customHeight="1">
      <c r="A38" s="23"/>
      <c r="B38" s="157"/>
      <c r="C38" s="158"/>
      <c r="D38" s="157"/>
      <c r="E38" s="157"/>
      <c r="F38" s="157"/>
    </row>
    <row r="39" spans="1:7">
      <c r="A39" s="23" t="s">
        <v>89</v>
      </c>
      <c r="B39" s="157" t="s">
        <v>147</v>
      </c>
      <c r="C39" s="158" t="s">
        <v>147</v>
      </c>
      <c r="D39" s="157" t="s">
        <v>148</v>
      </c>
      <c r="E39" s="157" t="s">
        <v>129</v>
      </c>
      <c r="F39" s="157" t="s">
        <v>128</v>
      </c>
    </row>
    <row r="40" spans="1:7" hidden="1">
      <c r="A40" s="23"/>
      <c r="B40" s="157"/>
      <c r="C40" s="159"/>
      <c r="D40" s="160"/>
      <c r="E40" s="160"/>
      <c r="F40" s="160"/>
    </row>
    <row r="41" spans="1:7" s="17" customFormat="1" ht="3.95" customHeight="1">
      <c r="A41" s="23"/>
      <c r="B41" s="157"/>
      <c r="C41" s="158"/>
      <c r="D41" s="157"/>
      <c r="E41" s="157"/>
      <c r="F41" s="157"/>
      <c r="G41" s="5"/>
    </row>
    <row r="42" spans="1:7">
      <c r="A42" s="23" t="s">
        <v>90</v>
      </c>
      <c r="B42" s="157"/>
      <c r="C42" s="158"/>
      <c r="D42" s="157"/>
      <c r="E42" s="157"/>
      <c r="F42" s="157"/>
    </row>
    <row r="43" spans="1:7" ht="3.95" customHeight="1">
      <c r="A43" s="23"/>
      <c r="B43" s="157"/>
      <c r="C43" s="158"/>
      <c r="D43" s="157"/>
      <c r="E43" s="157"/>
      <c r="F43" s="157"/>
    </row>
    <row r="44" spans="1:7">
      <c r="A44" s="23" t="s">
        <v>151</v>
      </c>
      <c r="B44" s="146">
        <v>2.4</v>
      </c>
      <c r="C44" s="153">
        <v>1.9</v>
      </c>
      <c r="D44" s="146">
        <v>1.5</v>
      </c>
      <c r="E44" s="146">
        <v>1.5</v>
      </c>
      <c r="F44" s="149" t="s">
        <v>123</v>
      </c>
    </row>
    <row r="45" spans="1:7">
      <c r="A45" s="23"/>
      <c r="B45" s="149"/>
      <c r="C45" s="150" t="s">
        <v>171</v>
      </c>
      <c r="D45" s="161"/>
      <c r="E45" s="161"/>
      <c r="F45" s="161"/>
    </row>
    <row r="46" spans="1:7" ht="3.95" customHeight="1">
      <c r="A46" s="23"/>
      <c r="B46" s="149"/>
      <c r="C46" s="150"/>
      <c r="D46" s="149"/>
      <c r="E46" s="149"/>
      <c r="F46" s="149"/>
    </row>
    <row r="47" spans="1:7">
      <c r="A47" s="23" t="s">
        <v>152</v>
      </c>
      <c r="B47" s="149" t="s">
        <v>122</v>
      </c>
      <c r="C47" s="150" t="s">
        <v>149</v>
      </c>
      <c r="D47" s="149" t="s">
        <v>124</v>
      </c>
      <c r="E47" s="149" t="s">
        <v>149</v>
      </c>
      <c r="F47" s="149" t="s">
        <v>130</v>
      </c>
    </row>
    <row r="48" spans="1:7">
      <c r="A48" s="23"/>
      <c r="B48" s="149"/>
      <c r="C48" s="150"/>
      <c r="D48" s="149"/>
      <c r="E48" s="149" t="s">
        <v>200</v>
      </c>
      <c r="F48" s="149"/>
    </row>
    <row r="49" spans="1:7" s="7" customFormat="1" ht="3.95" customHeight="1">
      <c r="A49" s="162"/>
      <c r="B49" s="163"/>
      <c r="C49" s="164"/>
      <c r="D49" s="163"/>
      <c r="E49" s="163"/>
      <c r="F49" s="163"/>
      <c r="G49" s="165"/>
    </row>
    <row r="50" spans="1:7" ht="18.75" customHeight="1">
      <c r="A50" s="294"/>
      <c r="B50" s="295"/>
      <c r="C50" s="295"/>
      <c r="D50" s="295"/>
      <c r="E50" s="295"/>
      <c r="F50" s="295"/>
    </row>
    <row r="51" spans="1:7" ht="25.5" customHeight="1">
      <c r="A51" s="294" t="s">
        <v>201</v>
      </c>
      <c r="B51" s="295"/>
      <c r="C51" s="295"/>
      <c r="D51" s="295"/>
      <c r="E51" s="295"/>
      <c r="F51" s="295"/>
    </row>
    <row r="52" spans="1:7" s="17" customFormat="1" ht="14.25" customHeight="1">
      <c r="A52" s="55" t="s">
        <v>202</v>
      </c>
      <c r="B52" s="19"/>
      <c r="C52" s="19"/>
      <c r="D52" s="19"/>
      <c r="E52" s="19"/>
      <c r="F52" s="19"/>
      <c r="G52" s="5"/>
    </row>
    <row r="53" spans="1:7" ht="14.25">
      <c r="A53" s="294" t="s">
        <v>203</v>
      </c>
      <c r="B53" s="295"/>
      <c r="C53" s="295"/>
      <c r="D53" s="295"/>
      <c r="E53" s="295"/>
      <c r="F53" s="295"/>
    </row>
    <row r="54" spans="1:7" ht="14.25">
      <c r="A54" s="294" t="s">
        <v>204</v>
      </c>
      <c r="B54" s="295"/>
      <c r="C54" s="295"/>
      <c r="D54" s="295"/>
      <c r="E54" s="295"/>
      <c r="F54" s="295"/>
    </row>
    <row r="55" spans="1:7">
      <c r="A55" s="54"/>
      <c r="B55" s="19"/>
      <c r="C55" s="19"/>
      <c r="D55" s="19"/>
      <c r="E55" s="19"/>
      <c r="F55" s="19"/>
    </row>
    <row r="56" spans="1:7">
      <c r="D56" s="166"/>
    </row>
    <row r="57" spans="1:7" s="17" customFormat="1">
      <c r="A57" s="8"/>
      <c r="B57" s="5"/>
      <c r="C57" s="5"/>
      <c r="D57" s="5"/>
      <c r="E57" s="5"/>
      <c r="F57" s="5"/>
      <c r="G57" s="5"/>
    </row>
    <row r="64" spans="1:7" s="17" customFormat="1">
      <c r="A64" s="8"/>
      <c r="B64" s="5"/>
      <c r="C64" s="5"/>
      <c r="D64" s="5"/>
      <c r="E64" s="5"/>
      <c r="F64" s="5"/>
      <c r="G64" s="5"/>
    </row>
    <row r="66" spans="1:7" s="9" customFormat="1">
      <c r="A66" s="8"/>
      <c r="B66" s="5"/>
      <c r="C66" s="5"/>
      <c r="D66" s="5"/>
      <c r="E66" s="5"/>
      <c r="F66" s="5"/>
      <c r="G66" s="5"/>
    </row>
  </sheetData>
  <mergeCells count="7">
    <mergeCell ref="A54:F54"/>
    <mergeCell ref="A3:F3"/>
    <mergeCell ref="A4:F4"/>
    <mergeCell ref="A5:A7"/>
    <mergeCell ref="A50:F50"/>
    <mergeCell ref="A51:F51"/>
    <mergeCell ref="A53:F53"/>
  </mergeCells>
  <pageMargins left="0.75" right="0.75" top="1" bottom="1" header="0.5" footer="0.5"/>
  <pageSetup paperSize="9" scale="5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showGridLines="0" zoomScale="120" zoomScaleNormal="120" workbookViewId="0"/>
  </sheetViews>
  <sheetFormatPr defaultColWidth="9" defaultRowHeight="12.75"/>
  <cols>
    <col min="1" max="1" width="47.625" style="167" customWidth="1"/>
    <col min="2" max="2" width="9" style="188"/>
    <col min="3" max="3" width="8.5" style="167" bestFit="1" customWidth="1"/>
    <col min="4" max="4" width="8.625" style="167" bestFit="1" customWidth="1"/>
    <col min="5" max="5" width="8.625" style="167" customWidth="1"/>
    <col min="6" max="16384" width="9" style="167"/>
  </cols>
  <sheetData>
    <row r="1" spans="1:8">
      <c r="A1" s="167" t="s">
        <v>29</v>
      </c>
    </row>
    <row r="2" spans="1:8">
      <c r="A2" s="301" t="s">
        <v>205</v>
      </c>
      <c r="B2" s="301"/>
      <c r="C2" s="301"/>
      <c r="D2" s="301"/>
      <c r="E2" s="301"/>
    </row>
    <row r="3" spans="1:8">
      <c r="A3" s="301"/>
      <c r="B3" s="301"/>
      <c r="C3" s="301"/>
      <c r="D3" s="301"/>
      <c r="E3" s="301"/>
    </row>
    <row r="4" spans="1:8" ht="3.75" customHeight="1">
      <c r="A4" s="302"/>
      <c r="B4" s="168"/>
      <c r="C4" s="168"/>
      <c r="D4" s="168"/>
      <c r="E4" s="168"/>
    </row>
    <row r="5" spans="1:8">
      <c r="A5" s="303"/>
      <c r="B5" s="169" t="s">
        <v>7</v>
      </c>
      <c r="C5" s="169" t="s">
        <v>8</v>
      </c>
      <c r="D5" s="169" t="s">
        <v>45</v>
      </c>
      <c r="E5" s="169" t="s">
        <v>131</v>
      </c>
    </row>
    <row r="6" spans="1:8">
      <c r="A6" s="303"/>
      <c r="B6" s="170" t="s">
        <v>49</v>
      </c>
      <c r="C6" s="170" t="s">
        <v>49</v>
      </c>
      <c r="D6" s="170" t="s">
        <v>49</v>
      </c>
      <c r="E6" s="170" t="s">
        <v>49</v>
      </c>
    </row>
    <row r="7" spans="1:8">
      <c r="A7" s="171" t="s">
        <v>206</v>
      </c>
      <c r="B7" s="172" t="s">
        <v>144</v>
      </c>
      <c r="C7" s="173">
        <v>309.7</v>
      </c>
      <c r="D7" s="173">
        <v>264.39999999999998</v>
      </c>
      <c r="E7" s="173">
        <v>604.20000000000005</v>
      </c>
      <c r="H7" s="174"/>
    </row>
    <row r="8" spans="1:8" ht="3.75" customHeight="1">
      <c r="A8" s="175"/>
      <c r="B8" s="176"/>
      <c r="C8" s="177"/>
      <c r="D8" s="177"/>
      <c r="E8" s="177"/>
    </row>
    <row r="9" spans="1:8">
      <c r="A9" s="178" t="s">
        <v>207</v>
      </c>
      <c r="B9" s="176"/>
      <c r="C9" s="177"/>
      <c r="D9" s="177"/>
      <c r="E9" s="177"/>
    </row>
    <row r="10" spans="1:8">
      <c r="A10" s="175" t="s">
        <v>208</v>
      </c>
      <c r="B10" s="176"/>
      <c r="C10" s="177"/>
      <c r="D10" s="177"/>
      <c r="E10" s="177"/>
    </row>
    <row r="11" spans="1:8">
      <c r="A11" s="179" t="s">
        <v>209</v>
      </c>
      <c r="B11" s="180" t="s">
        <v>144</v>
      </c>
      <c r="C11" s="181">
        <v>169.7</v>
      </c>
      <c r="D11" s="181">
        <v>267.60000000000002</v>
      </c>
      <c r="E11" s="181">
        <v>474.8</v>
      </c>
    </row>
    <row r="12" spans="1:8">
      <c r="A12" s="179" t="s">
        <v>210</v>
      </c>
      <c r="B12" s="180"/>
      <c r="C12" s="181"/>
      <c r="D12" s="181"/>
      <c r="E12" s="181"/>
    </row>
    <row r="13" spans="1:8" ht="12.75" customHeight="1">
      <c r="A13" s="182" t="s">
        <v>211</v>
      </c>
      <c r="B13" s="180" t="s">
        <v>144</v>
      </c>
      <c r="C13" s="181">
        <v>28.4</v>
      </c>
      <c r="D13" s="181">
        <v>27.3</v>
      </c>
      <c r="E13" s="181">
        <v>33.299999999999997</v>
      </c>
    </row>
    <row r="14" spans="1:8" ht="12.75" customHeight="1">
      <c r="A14" s="183" t="s">
        <v>212</v>
      </c>
      <c r="B14" s="180"/>
      <c r="C14" s="181"/>
      <c r="D14" s="181"/>
      <c r="E14" s="181"/>
    </row>
    <row r="15" spans="1:8">
      <c r="A15" s="182" t="s">
        <v>213</v>
      </c>
      <c r="B15" s="180" t="s">
        <v>144</v>
      </c>
      <c r="C15" s="181" t="s">
        <v>144</v>
      </c>
      <c r="D15" s="181">
        <v>-197.6</v>
      </c>
      <c r="E15" s="181">
        <v>-197.6</v>
      </c>
    </row>
    <row r="16" spans="1:8">
      <c r="A16" s="179" t="s">
        <v>214</v>
      </c>
      <c r="B16" s="180" t="s">
        <v>144</v>
      </c>
      <c r="C16" s="181">
        <v>19</v>
      </c>
      <c r="D16" s="181">
        <v>19.715</v>
      </c>
      <c r="E16" s="181">
        <v>20.405000000000001</v>
      </c>
    </row>
    <row r="17" spans="1:5">
      <c r="A17" s="184" t="s">
        <v>215</v>
      </c>
      <c r="B17" s="180" t="s">
        <v>144</v>
      </c>
      <c r="C17" s="181">
        <v>92.5</v>
      </c>
      <c r="D17" s="181">
        <v>147.375</v>
      </c>
      <c r="E17" s="181">
        <v>273.3</v>
      </c>
    </row>
    <row r="18" spans="1:5">
      <c r="A18" s="185" t="s">
        <v>216</v>
      </c>
      <c r="B18" s="186" t="s">
        <v>144</v>
      </c>
      <c r="C18" s="173">
        <v>309.7</v>
      </c>
      <c r="D18" s="173">
        <v>264.39999999999998</v>
      </c>
      <c r="E18" s="173">
        <v>604.20000000000005</v>
      </c>
    </row>
    <row r="19" spans="1:5" ht="3.75" customHeight="1">
      <c r="A19" s="187"/>
      <c r="B19" s="180"/>
      <c r="C19" s="181"/>
      <c r="D19" s="177"/>
      <c r="E19" s="177"/>
    </row>
    <row r="20" spans="1:5">
      <c r="A20" s="185" t="s">
        <v>217</v>
      </c>
      <c r="B20" s="186" t="s">
        <v>144</v>
      </c>
      <c r="C20" s="173">
        <v>20</v>
      </c>
      <c r="D20" s="173" t="s">
        <v>144</v>
      </c>
      <c r="E20" s="173" t="s">
        <v>144</v>
      </c>
    </row>
    <row r="21" spans="1:5" ht="3.75" customHeight="1">
      <c r="A21" s="184"/>
      <c r="B21" s="180"/>
      <c r="C21" s="177"/>
      <c r="D21" s="177"/>
      <c r="E21" s="177"/>
    </row>
    <row r="22" spans="1:5">
      <c r="A22" s="178" t="s">
        <v>207</v>
      </c>
      <c r="B22" s="180"/>
      <c r="C22" s="177"/>
      <c r="D22" s="177"/>
      <c r="E22" s="177"/>
    </row>
    <row r="23" spans="1:5">
      <c r="A23" s="184" t="s">
        <v>218</v>
      </c>
      <c r="B23" s="180" t="s">
        <v>144</v>
      </c>
      <c r="C23" s="181">
        <v>20</v>
      </c>
      <c r="D23" s="177" t="s">
        <v>144</v>
      </c>
      <c r="E23" s="177" t="s">
        <v>144</v>
      </c>
    </row>
    <row r="24" spans="1:5" ht="3.75" customHeight="1">
      <c r="A24" s="184"/>
      <c r="B24" s="180"/>
      <c r="C24" s="177"/>
      <c r="D24" s="177"/>
      <c r="E24" s="177"/>
    </row>
    <row r="25" spans="1:5">
      <c r="A25" s="185" t="s">
        <v>219</v>
      </c>
      <c r="B25" s="186" t="s">
        <v>144</v>
      </c>
      <c r="C25" s="173">
        <v>-92.5</v>
      </c>
      <c r="D25" s="173">
        <v>-147.375</v>
      </c>
      <c r="E25" s="173">
        <v>-273.3</v>
      </c>
    </row>
    <row r="26" spans="1:5" ht="3.75" customHeight="1">
      <c r="A26" s="184"/>
      <c r="B26" s="186"/>
      <c r="C26" s="173"/>
      <c r="D26" s="173"/>
      <c r="E26" s="173"/>
    </row>
    <row r="27" spans="1:5">
      <c r="A27" s="185" t="s">
        <v>220</v>
      </c>
      <c r="B27" s="186" t="s">
        <v>144</v>
      </c>
      <c r="C27" s="173">
        <v>112.5</v>
      </c>
      <c r="D27" s="173">
        <v>259.89999999999998</v>
      </c>
      <c r="E27" s="173">
        <v>533.20000000000005</v>
      </c>
    </row>
    <row r="29" spans="1:5">
      <c r="A29" s="189" t="s">
        <v>54</v>
      </c>
    </row>
  </sheetData>
  <mergeCells count="2">
    <mergeCell ref="A2:E3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0"/>
  <sheetViews>
    <sheetView showGridLines="0" topLeftCell="A29" zoomScaleNormal="100" workbookViewId="0">
      <selection activeCell="I39" sqref="I39"/>
    </sheetView>
  </sheetViews>
  <sheetFormatPr defaultColWidth="9" defaultRowHeight="14.25"/>
  <cols>
    <col min="1" max="1" width="38" style="75" bestFit="1" customWidth="1"/>
    <col min="2" max="6" width="8.125" style="75" customWidth="1"/>
    <col min="7" max="7" width="9" style="75"/>
    <col min="8" max="8" width="9" style="19"/>
    <col min="9" max="9" width="7.5" style="19" customWidth="1"/>
    <col min="10" max="13" width="9" style="19"/>
    <col min="14" max="16384" width="9" style="75"/>
  </cols>
  <sheetData>
    <row r="1" spans="1:8" s="100" customFormat="1" ht="12.75">
      <c r="A1" s="107" t="s">
        <v>28</v>
      </c>
    </row>
    <row r="2" spans="1:8" s="100" customFormat="1" ht="12.75">
      <c r="B2" s="108"/>
      <c r="C2" s="108"/>
      <c r="D2" s="108"/>
      <c r="E2" s="108"/>
    </row>
    <row r="3" spans="1:8" s="100" customFormat="1" ht="12.75">
      <c r="A3" s="306" t="s">
        <v>161</v>
      </c>
      <c r="B3" s="307"/>
      <c r="C3" s="307"/>
      <c r="D3" s="307"/>
      <c r="E3" s="307"/>
      <c r="F3" s="307"/>
    </row>
    <row r="4" spans="1:8" s="100" customFormat="1" ht="12.75">
      <c r="A4" s="304" t="s">
        <v>221</v>
      </c>
      <c r="B4" s="305"/>
      <c r="C4" s="305"/>
      <c r="D4" s="305"/>
      <c r="E4" s="305"/>
      <c r="F4" s="305"/>
    </row>
    <row r="5" spans="1:8">
      <c r="A5" s="190"/>
      <c r="B5" s="104"/>
      <c r="C5" s="190"/>
      <c r="D5" s="190"/>
      <c r="E5" s="190"/>
      <c r="F5" s="35"/>
    </row>
    <row r="6" spans="1:8">
      <c r="A6" s="19"/>
      <c r="B6" s="191" t="s">
        <v>7</v>
      </c>
      <c r="C6" s="192" t="s">
        <v>8</v>
      </c>
      <c r="D6" s="192" t="s">
        <v>45</v>
      </c>
      <c r="E6" s="192" t="s">
        <v>131</v>
      </c>
      <c r="F6" s="34" t="s">
        <v>27</v>
      </c>
    </row>
    <row r="7" spans="1:8">
      <c r="A7" s="19"/>
      <c r="B7" s="191" t="s">
        <v>49</v>
      </c>
      <c r="C7" s="192" t="s">
        <v>49</v>
      </c>
      <c r="D7" s="192" t="s">
        <v>49</v>
      </c>
      <c r="E7" s="192" t="s">
        <v>49</v>
      </c>
      <c r="F7" s="34" t="s">
        <v>49</v>
      </c>
    </row>
    <row r="8" spans="1:8">
      <c r="A8" s="19"/>
      <c r="B8" s="104"/>
      <c r="C8" s="19"/>
      <c r="D8" s="19"/>
      <c r="E8" s="19"/>
      <c r="F8" s="35"/>
    </row>
    <row r="9" spans="1:8">
      <c r="A9" s="30" t="s">
        <v>139</v>
      </c>
      <c r="B9" s="104"/>
      <c r="C9"/>
      <c r="D9"/>
      <c r="E9"/>
      <c r="F9" s="193"/>
    </row>
    <row r="10" spans="1:8">
      <c r="A10" s="31" t="s">
        <v>112</v>
      </c>
      <c r="B10" s="193">
        <v>-3388</v>
      </c>
      <c r="C10" s="194">
        <v>-1534</v>
      </c>
      <c r="D10" s="194">
        <v>-376</v>
      </c>
      <c r="E10" s="194">
        <v>521</v>
      </c>
      <c r="F10" s="35"/>
    </row>
    <row r="11" spans="1:8" ht="5.25" customHeight="1">
      <c r="A11" s="31"/>
      <c r="B11" s="104"/>
      <c r="C11" s="19"/>
      <c r="D11" s="19"/>
      <c r="E11" s="19"/>
      <c r="F11" s="35"/>
    </row>
    <row r="12" spans="1:8">
      <c r="A12" s="30" t="s">
        <v>56</v>
      </c>
      <c r="B12" s="104"/>
      <c r="C12" s="19"/>
      <c r="D12" s="19"/>
      <c r="E12" s="19"/>
      <c r="F12" s="104"/>
    </row>
    <row r="13" spans="1:8">
      <c r="A13" s="80" t="s">
        <v>73</v>
      </c>
      <c r="B13" s="195">
        <v>-43</v>
      </c>
      <c r="C13" s="196">
        <v>-43</v>
      </c>
      <c r="D13" s="196">
        <v>-45</v>
      </c>
      <c r="E13" s="196">
        <v>-47</v>
      </c>
      <c r="F13" s="290">
        <v>-177.46200000000044</v>
      </c>
      <c r="H13"/>
    </row>
    <row r="14" spans="1:8">
      <c r="A14" s="24" t="s">
        <v>99</v>
      </c>
      <c r="B14" s="195">
        <v>-37</v>
      </c>
      <c r="C14" s="196">
        <v>130</v>
      </c>
      <c r="D14" s="196">
        <v>-247</v>
      </c>
      <c r="E14" s="196">
        <v>-380</v>
      </c>
      <c r="F14" s="290">
        <v>-534.63899999999876</v>
      </c>
      <c r="H14"/>
    </row>
    <row r="15" spans="1:8">
      <c r="A15" s="80" t="s">
        <v>100</v>
      </c>
      <c r="B15" s="195">
        <v>-41</v>
      </c>
      <c r="C15" s="196">
        <v>-136</v>
      </c>
      <c r="D15" s="196">
        <v>-365</v>
      </c>
      <c r="E15" s="196">
        <v>-666</v>
      </c>
      <c r="F15" s="290">
        <v>-1207.4000000000001</v>
      </c>
      <c r="H15"/>
    </row>
    <row r="16" spans="1:8">
      <c r="A16" s="80" t="s">
        <v>101</v>
      </c>
      <c r="B16" s="195">
        <v>33</v>
      </c>
      <c r="C16" s="196">
        <v>49</v>
      </c>
      <c r="D16" s="196">
        <v>15</v>
      </c>
      <c r="E16" s="196">
        <v>-8</v>
      </c>
      <c r="F16" s="290">
        <v>89.0030000000001</v>
      </c>
      <c r="H16"/>
    </row>
    <row r="17" spans="1:8">
      <c r="A17" s="80" t="s">
        <v>102</v>
      </c>
      <c r="B17" s="195">
        <v>-33</v>
      </c>
      <c r="C17" s="196">
        <v>-24</v>
      </c>
      <c r="D17" s="196">
        <v>-27</v>
      </c>
      <c r="E17" s="196">
        <v>-37</v>
      </c>
      <c r="F17" s="290">
        <v>-120.75300000000016</v>
      </c>
      <c r="H17"/>
    </row>
    <row r="18" spans="1:8">
      <c r="A18" s="80" t="s">
        <v>222</v>
      </c>
      <c r="B18" s="195">
        <v>0</v>
      </c>
      <c r="C18" s="196">
        <v>217</v>
      </c>
      <c r="D18" s="196">
        <v>117</v>
      </c>
      <c r="E18" s="196">
        <v>331</v>
      </c>
      <c r="F18" s="290">
        <v>665.154</v>
      </c>
      <c r="H18"/>
    </row>
    <row r="19" spans="1:8">
      <c r="A19" s="80" t="s">
        <v>103</v>
      </c>
      <c r="B19" s="195">
        <v>9</v>
      </c>
      <c r="C19" s="196">
        <v>10</v>
      </c>
      <c r="D19" s="196">
        <v>10</v>
      </c>
      <c r="E19" s="196">
        <v>10</v>
      </c>
      <c r="F19" s="290">
        <v>39.663999999999945</v>
      </c>
      <c r="H19"/>
    </row>
    <row r="20" spans="1:8">
      <c r="A20" s="80" t="s">
        <v>223</v>
      </c>
      <c r="B20" s="195">
        <v>2</v>
      </c>
      <c r="C20" s="196">
        <v>3</v>
      </c>
      <c r="D20" s="196">
        <v>4</v>
      </c>
      <c r="E20" s="196">
        <v>4</v>
      </c>
      <c r="F20" s="290">
        <v>12.625</v>
      </c>
      <c r="H20"/>
    </row>
    <row r="21" spans="1:8">
      <c r="A21" s="80" t="s">
        <v>224</v>
      </c>
      <c r="B21" s="195">
        <v>-3</v>
      </c>
      <c r="C21" s="196">
        <v>-7</v>
      </c>
      <c r="D21" s="196">
        <v>-11</v>
      </c>
      <c r="E21" s="196">
        <v>-15</v>
      </c>
      <c r="F21" s="290">
        <v>-35.962999999999909</v>
      </c>
      <c r="H21"/>
    </row>
    <row r="22" spans="1:8">
      <c r="A22" s="80" t="s">
        <v>104</v>
      </c>
      <c r="B22" s="195">
        <v>-5</v>
      </c>
      <c r="C22" s="196">
        <v>18</v>
      </c>
      <c r="D22" s="196">
        <v>10</v>
      </c>
      <c r="E22" s="196">
        <v>0</v>
      </c>
      <c r="F22" s="290">
        <v>22.589000000000027</v>
      </c>
      <c r="H22"/>
    </row>
    <row r="23" spans="1:8">
      <c r="A23" s="80" t="s">
        <v>105</v>
      </c>
      <c r="B23" s="195">
        <v>377</v>
      </c>
      <c r="C23" s="196">
        <v>374</v>
      </c>
      <c r="D23" s="196">
        <v>189</v>
      </c>
      <c r="E23" s="196">
        <v>138</v>
      </c>
      <c r="F23" s="290">
        <v>1078.5339999999997</v>
      </c>
      <c r="H23"/>
    </row>
    <row r="24" spans="1:8">
      <c r="A24" s="80" t="s">
        <v>106</v>
      </c>
      <c r="B24" s="195">
        <v>381</v>
      </c>
      <c r="C24" s="196">
        <v>389</v>
      </c>
      <c r="D24" s="196">
        <v>206</v>
      </c>
      <c r="E24" s="196">
        <v>154</v>
      </c>
      <c r="F24" s="290">
        <v>1130.3220000000001</v>
      </c>
      <c r="H24"/>
    </row>
    <row r="25" spans="1:8">
      <c r="A25" s="197" t="s">
        <v>107</v>
      </c>
      <c r="B25" s="195">
        <f>B23-B24</f>
        <v>-4</v>
      </c>
      <c r="C25" s="196">
        <v>-14</v>
      </c>
      <c r="D25" s="196">
        <v>-17</v>
      </c>
      <c r="E25" s="196">
        <v>-16</v>
      </c>
      <c r="F25" s="290">
        <v>-51.788000000000466</v>
      </c>
      <c r="H25"/>
    </row>
    <row r="26" spans="1:8">
      <c r="A26" s="197" t="s">
        <v>108</v>
      </c>
      <c r="B26" s="195">
        <v>126</v>
      </c>
      <c r="C26" s="196">
        <v>10</v>
      </c>
      <c r="D26" s="196">
        <v>18</v>
      </c>
      <c r="E26" s="196">
        <v>15</v>
      </c>
      <c r="F26" s="290">
        <v>169.27400000000011</v>
      </c>
      <c r="H26"/>
    </row>
    <row r="27" spans="1:8">
      <c r="A27" s="78" t="s">
        <v>63</v>
      </c>
      <c r="B27" s="195">
        <v>4</v>
      </c>
      <c r="C27" s="196">
        <f t="shared" ref="C27:E27" si="0">C29-SUM(C13,C14,C23,C26)</f>
        <v>32</v>
      </c>
      <c r="D27" s="196">
        <f t="shared" si="0"/>
        <v>6</v>
      </c>
      <c r="E27" s="196">
        <f t="shared" si="0"/>
        <v>-31</v>
      </c>
      <c r="F27" s="290">
        <v>11.489000000013903</v>
      </c>
      <c r="H27"/>
    </row>
    <row r="28" spans="1:8" ht="5.25" customHeight="1">
      <c r="A28" s="198"/>
      <c r="B28" s="195"/>
      <c r="C28" s="196"/>
      <c r="D28" s="196"/>
      <c r="E28" s="196"/>
      <c r="F28" s="195"/>
      <c r="H28"/>
    </row>
    <row r="29" spans="1:8">
      <c r="A29" s="32" t="s">
        <v>109</v>
      </c>
      <c r="B29" s="199">
        <v>428</v>
      </c>
      <c r="C29" s="200">
        <v>503</v>
      </c>
      <c r="D29" s="200">
        <v>-79</v>
      </c>
      <c r="E29" s="200">
        <v>-305</v>
      </c>
      <c r="F29" s="199">
        <v>547</v>
      </c>
    </row>
    <row r="30" spans="1:8" ht="5.25" customHeight="1">
      <c r="A30" s="32"/>
      <c r="B30" s="199"/>
      <c r="C30" s="200"/>
      <c r="D30" s="200"/>
      <c r="E30" s="200"/>
      <c r="F30" s="199"/>
    </row>
    <row r="31" spans="1:8">
      <c r="A31" s="30" t="s">
        <v>57</v>
      </c>
      <c r="B31" s="195"/>
      <c r="C31" s="201"/>
      <c r="D31" s="201"/>
      <c r="E31" s="201"/>
      <c r="F31" s="202"/>
    </row>
    <row r="32" spans="1:8">
      <c r="A32" s="80" t="s">
        <v>225</v>
      </c>
      <c r="B32" s="195">
        <v>0</v>
      </c>
      <c r="C32" s="196">
        <v>310</v>
      </c>
      <c r="D32" s="196">
        <v>264</v>
      </c>
      <c r="E32" s="196">
        <v>604</v>
      </c>
      <c r="F32" s="195">
        <v>1178</v>
      </c>
      <c r="H32"/>
    </row>
    <row r="33" spans="1:8">
      <c r="A33" s="80" t="s">
        <v>226</v>
      </c>
      <c r="B33" s="195">
        <v>8</v>
      </c>
      <c r="C33" s="196">
        <v>33</v>
      </c>
      <c r="D33" s="196">
        <v>6</v>
      </c>
      <c r="E33" s="196">
        <v>1</v>
      </c>
      <c r="F33" s="195">
        <v>48</v>
      </c>
      <c r="H33"/>
    </row>
    <row r="34" spans="1:8">
      <c r="A34" s="80" t="s">
        <v>227</v>
      </c>
      <c r="B34" s="195">
        <v>-1</v>
      </c>
      <c r="C34" s="196">
        <v>5</v>
      </c>
      <c r="D34" s="196">
        <v>5</v>
      </c>
      <c r="E34" s="196">
        <v>5</v>
      </c>
      <c r="F34" s="195">
        <v>14</v>
      </c>
      <c r="H34"/>
    </row>
    <row r="35" spans="1:8">
      <c r="A35" s="80" t="s">
        <v>228</v>
      </c>
      <c r="B35" s="195">
        <v>30</v>
      </c>
      <c r="C35" s="196">
        <v>0</v>
      </c>
      <c r="D35" s="196">
        <v>0</v>
      </c>
      <c r="E35" s="196">
        <v>0</v>
      </c>
      <c r="F35" s="195">
        <v>30</v>
      </c>
      <c r="H35"/>
    </row>
    <row r="36" spans="1:8">
      <c r="A36" s="80" t="s">
        <v>229</v>
      </c>
      <c r="B36" s="195">
        <v>1</v>
      </c>
      <c r="C36" s="196">
        <v>2</v>
      </c>
      <c r="D36" s="196">
        <v>2</v>
      </c>
      <c r="E36" s="196">
        <v>2</v>
      </c>
      <c r="F36" s="195">
        <v>7</v>
      </c>
      <c r="H36"/>
    </row>
    <row r="37" spans="1:8">
      <c r="A37" s="80" t="s">
        <v>230</v>
      </c>
      <c r="B37" s="195">
        <v>0</v>
      </c>
      <c r="C37" s="196">
        <v>3</v>
      </c>
      <c r="D37" s="196">
        <v>3</v>
      </c>
      <c r="E37" s="196">
        <v>3</v>
      </c>
      <c r="F37" s="195">
        <v>8</v>
      </c>
      <c r="H37"/>
    </row>
    <row r="38" spans="1:8">
      <c r="A38" s="80" t="s">
        <v>231</v>
      </c>
      <c r="B38" s="195">
        <v>1</v>
      </c>
      <c r="C38" s="196">
        <v>2</v>
      </c>
      <c r="D38" s="196">
        <v>1</v>
      </c>
      <c r="E38" s="196">
        <v>0</v>
      </c>
      <c r="F38" s="195">
        <v>3</v>
      </c>
      <c r="H38"/>
    </row>
    <row r="39" spans="1:8">
      <c r="A39" s="80" t="s">
        <v>232</v>
      </c>
      <c r="B39" s="195">
        <v>0</v>
      </c>
      <c r="C39" s="196">
        <v>14</v>
      </c>
      <c r="D39" s="196">
        <v>29</v>
      </c>
      <c r="E39" s="196">
        <v>27</v>
      </c>
      <c r="F39" s="195">
        <v>69</v>
      </c>
      <c r="H39"/>
    </row>
    <row r="40" spans="1:8">
      <c r="A40" s="80" t="s">
        <v>233</v>
      </c>
      <c r="B40" s="195"/>
      <c r="C40" s="196"/>
      <c r="D40" s="196"/>
      <c r="E40" s="196"/>
      <c r="F40" s="195"/>
      <c r="H40"/>
    </row>
    <row r="41" spans="1:8">
      <c r="A41" s="79" t="s">
        <v>234</v>
      </c>
      <c r="B41" s="195">
        <v>0</v>
      </c>
      <c r="C41" s="196">
        <v>23</v>
      </c>
      <c r="D41" s="196">
        <v>24</v>
      </c>
      <c r="E41" s="196">
        <v>24</v>
      </c>
      <c r="F41" s="195">
        <v>71</v>
      </c>
      <c r="H41"/>
    </row>
    <row r="42" spans="1:8">
      <c r="A42" s="79" t="s">
        <v>235</v>
      </c>
      <c r="B42" s="195">
        <v>4</v>
      </c>
      <c r="C42" s="196">
        <v>21</v>
      </c>
      <c r="D42" s="196">
        <v>14</v>
      </c>
      <c r="E42" s="196">
        <v>8</v>
      </c>
      <c r="F42" s="195">
        <v>46</v>
      </c>
      <c r="H42"/>
    </row>
    <row r="43" spans="1:8">
      <c r="A43" s="79" t="s">
        <v>236</v>
      </c>
      <c r="B43" s="195">
        <v>0</v>
      </c>
      <c r="C43" s="196">
        <v>17</v>
      </c>
      <c r="D43" s="196">
        <v>16</v>
      </c>
      <c r="E43" s="196">
        <v>17</v>
      </c>
      <c r="F43" s="195">
        <v>50</v>
      </c>
      <c r="H43"/>
    </row>
    <row r="44" spans="1:8">
      <c r="A44" s="79" t="s">
        <v>237</v>
      </c>
      <c r="B44" s="195"/>
      <c r="C44" s="196"/>
      <c r="D44" s="196"/>
      <c r="E44" s="196"/>
      <c r="F44" s="195"/>
      <c r="H44"/>
    </row>
    <row r="45" spans="1:8">
      <c r="A45" s="203" t="s">
        <v>238</v>
      </c>
      <c r="B45" s="195">
        <v>0</v>
      </c>
      <c r="C45" s="196">
        <v>0</v>
      </c>
      <c r="D45" s="196">
        <v>0</v>
      </c>
      <c r="E45" s="196">
        <v>46</v>
      </c>
      <c r="F45" s="195">
        <v>46</v>
      </c>
      <c r="H45"/>
    </row>
    <row r="46" spans="1:8">
      <c r="A46" s="79" t="s">
        <v>239</v>
      </c>
      <c r="B46" s="195">
        <v>5</v>
      </c>
      <c r="C46" s="196">
        <v>0</v>
      </c>
      <c r="D46" s="196">
        <v>8</v>
      </c>
      <c r="E46" s="196">
        <v>8</v>
      </c>
      <c r="F46" s="195">
        <v>20</v>
      </c>
      <c r="H46"/>
    </row>
    <row r="47" spans="1:8">
      <c r="A47" s="79" t="s">
        <v>240</v>
      </c>
      <c r="B47" s="195">
        <v>7</v>
      </c>
      <c r="C47" s="196">
        <v>0</v>
      </c>
      <c r="D47" s="196">
        <v>0</v>
      </c>
      <c r="E47" s="196">
        <v>0</v>
      </c>
      <c r="F47" s="195">
        <v>7</v>
      </c>
      <c r="H47"/>
    </row>
    <row r="48" spans="1:8">
      <c r="A48" s="80" t="s">
        <v>241</v>
      </c>
      <c r="B48" s="195">
        <v>9</v>
      </c>
      <c r="C48" s="196">
        <v>10</v>
      </c>
      <c r="D48" s="196">
        <v>10</v>
      </c>
      <c r="E48" s="196">
        <v>10</v>
      </c>
      <c r="F48" s="195">
        <v>40</v>
      </c>
      <c r="H48"/>
    </row>
    <row r="49" spans="1:8">
      <c r="A49" s="80" t="s">
        <v>242</v>
      </c>
      <c r="B49" s="195">
        <f>B21</f>
        <v>-3</v>
      </c>
      <c r="C49" s="196">
        <f>C21</f>
        <v>-7</v>
      </c>
      <c r="D49" s="196">
        <f>D21</f>
        <v>-11</v>
      </c>
      <c r="E49" s="196">
        <f>E21</f>
        <v>-15</v>
      </c>
      <c r="F49" s="195">
        <v>-36</v>
      </c>
      <c r="H49"/>
    </row>
    <row r="50" spans="1:8">
      <c r="A50" s="80" t="s">
        <v>243</v>
      </c>
      <c r="B50" s="195">
        <v>-9</v>
      </c>
      <c r="C50" s="196">
        <v>-12</v>
      </c>
      <c r="D50" s="196">
        <v>-12</v>
      </c>
      <c r="E50" s="196">
        <v>-12</v>
      </c>
      <c r="F50" s="195">
        <v>-45</v>
      </c>
      <c r="H50"/>
    </row>
    <row r="51" spans="1:8">
      <c r="A51" s="80" t="s">
        <v>244</v>
      </c>
      <c r="B51" s="195">
        <v>6</v>
      </c>
      <c r="C51" s="196">
        <v>3</v>
      </c>
      <c r="D51" s="196">
        <v>0</v>
      </c>
      <c r="E51" s="196">
        <v>0</v>
      </c>
      <c r="F51" s="195">
        <v>9</v>
      </c>
      <c r="H51"/>
    </row>
    <row r="52" spans="1:8">
      <c r="A52" s="80" t="s">
        <v>245</v>
      </c>
      <c r="B52" s="195">
        <v>7</v>
      </c>
      <c r="C52" s="196">
        <v>6</v>
      </c>
      <c r="D52" s="196">
        <v>6</v>
      </c>
      <c r="E52" s="196">
        <v>5</v>
      </c>
      <c r="F52" s="195">
        <v>24</v>
      </c>
      <c r="H52"/>
    </row>
    <row r="53" spans="1:8">
      <c r="A53" s="80" t="s">
        <v>142</v>
      </c>
      <c r="B53" s="195">
        <v>-1</v>
      </c>
      <c r="C53" s="196">
        <v>10</v>
      </c>
      <c r="D53" s="196">
        <v>19</v>
      </c>
      <c r="E53" s="196">
        <v>49</v>
      </c>
      <c r="F53" s="195">
        <v>77</v>
      </c>
      <c r="H53"/>
    </row>
    <row r="54" spans="1:8">
      <c r="A54" s="80" t="s">
        <v>63</v>
      </c>
      <c r="B54" s="195">
        <v>4</v>
      </c>
      <c r="C54" s="196">
        <v>29</v>
      </c>
      <c r="D54" s="196">
        <v>21</v>
      </c>
      <c r="E54" s="196">
        <v>-31</v>
      </c>
      <c r="F54" s="195">
        <v>23</v>
      </c>
      <c r="H54"/>
    </row>
    <row r="55" spans="1:8" ht="6" customHeight="1">
      <c r="A55" s="19"/>
      <c r="B55" s="195"/>
      <c r="C55" s="196"/>
      <c r="D55" s="196"/>
      <c r="E55" s="196"/>
      <c r="F55" s="195"/>
    </row>
    <row r="56" spans="1:8">
      <c r="A56" s="32" t="s">
        <v>110</v>
      </c>
      <c r="B56" s="199">
        <v>68</v>
      </c>
      <c r="C56" s="200">
        <v>467</v>
      </c>
      <c r="D56" s="200">
        <v>404</v>
      </c>
      <c r="E56" s="200">
        <v>751</v>
      </c>
      <c r="F56" s="199">
        <v>1690</v>
      </c>
    </row>
    <row r="57" spans="1:8" ht="6" customHeight="1">
      <c r="A57" s="19"/>
      <c r="B57" s="195"/>
      <c r="C57" s="196"/>
      <c r="D57" s="196"/>
      <c r="E57" s="196"/>
      <c r="F57" s="195"/>
    </row>
    <row r="58" spans="1:8">
      <c r="A58" s="112" t="s">
        <v>111</v>
      </c>
      <c r="B58" s="199">
        <v>360</v>
      </c>
      <c r="C58" s="200">
        <v>36</v>
      </c>
      <c r="D58" s="200">
        <v>-483</v>
      </c>
      <c r="E58" s="200">
        <v>-1056</v>
      </c>
      <c r="F58" s="199">
        <f>SUM(B58:E58)</f>
        <v>-1143</v>
      </c>
    </row>
    <row r="59" spans="1:8" ht="6" customHeight="1">
      <c r="A59" s="19"/>
      <c r="B59" s="204"/>
      <c r="C59" s="205"/>
      <c r="D59" s="205"/>
      <c r="E59" s="205"/>
      <c r="F59" s="204"/>
    </row>
    <row r="60" spans="1:8">
      <c r="A60" s="30" t="s">
        <v>246</v>
      </c>
      <c r="B60" s="193">
        <v>-3028</v>
      </c>
      <c r="C60" s="194">
        <v>-1498</v>
      </c>
      <c r="D60" s="194">
        <v>-860</v>
      </c>
      <c r="E60" s="194">
        <v>-535</v>
      </c>
      <c r="F60" s="206"/>
    </row>
  </sheetData>
  <mergeCells count="2">
    <mergeCell ref="A4:F4"/>
    <mergeCell ref="A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4"/>
  <sheetViews>
    <sheetView showGridLines="0" zoomScaleNormal="100" workbookViewId="0"/>
  </sheetViews>
  <sheetFormatPr defaultRowHeight="11.25"/>
  <cols>
    <col min="1" max="1" width="24" style="22" customWidth="1"/>
    <col min="2" max="2" width="9.125" style="38" bestFit="1" customWidth="1"/>
    <col min="3" max="12" width="9.125" style="22" bestFit="1" customWidth="1"/>
    <col min="13" max="14" width="9.625" style="22" bestFit="1" customWidth="1"/>
    <col min="15" max="17" width="9.125" style="22" bestFit="1" customWidth="1"/>
    <col min="18" max="244" width="9" style="22"/>
    <col min="245" max="245" width="24.875" style="22" bestFit="1" customWidth="1"/>
    <col min="246" max="500" width="9" style="22"/>
    <col min="501" max="501" width="24.875" style="22" bestFit="1" customWidth="1"/>
    <col min="502" max="756" width="9" style="22"/>
    <col min="757" max="757" width="24.875" style="22" bestFit="1" customWidth="1"/>
    <col min="758" max="1012" width="9" style="22"/>
    <col min="1013" max="1013" width="24.875" style="22" bestFit="1" customWidth="1"/>
    <col min="1014" max="1268" width="9" style="22"/>
    <col min="1269" max="1269" width="24.875" style="22" bestFit="1" customWidth="1"/>
    <col min="1270" max="1524" width="9" style="22"/>
    <col min="1525" max="1525" width="24.875" style="22" bestFit="1" customWidth="1"/>
    <col min="1526" max="1780" width="9" style="22"/>
    <col min="1781" max="1781" width="24.875" style="22" bestFit="1" customWidth="1"/>
    <col min="1782" max="2036" width="9" style="22"/>
    <col min="2037" max="2037" width="24.875" style="22" bestFit="1" customWidth="1"/>
    <col min="2038" max="2292" width="9" style="22"/>
    <col min="2293" max="2293" width="24.875" style="22" bestFit="1" customWidth="1"/>
    <col min="2294" max="2548" width="9" style="22"/>
    <col min="2549" max="2549" width="24.875" style="22" bestFit="1" customWidth="1"/>
    <col min="2550" max="2804" width="9" style="22"/>
    <col min="2805" max="2805" width="24.875" style="22" bestFit="1" customWidth="1"/>
    <col min="2806" max="3060" width="9" style="22"/>
    <col min="3061" max="3061" width="24.875" style="22" bestFit="1" customWidth="1"/>
    <col min="3062" max="3316" width="9" style="22"/>
    <col min="3317" max="3317" width="24.875" style="22" bestFit="1" customWidth="1"/>
    <col min="3318" max="3572" width="9" style="22"/>
    <col min="3573" max="3573" width="24.875" style="22" bestFit="1" customWidth="1"/>
    <col min="3574" max="3828" width="9" style="22"/>
    <col min="3829" max="3829" width="24.875" style="22" bestFit="1" customWidth="1"/>
    <col min="3830" max="4084" width="9" style="22"/>
    <col min="4085" max="4085" width="24.875" style="22" bestFit="1" customWidth="1"/>
    <col min="4086" max="4340" width="9" style="22"/>
    <col min="4341" max="4341" width="24.875" style="22" bestFit="1" customWidth="1"/>
    <col min="4342" max="4596" width="9" style="22"/>
    <col min="4597" max="4597" width="24.875" style="22" bestFit="1" customWidth="1"/>
    <col min="4598" max="4852" width="9" style="22"/>
    <col min="4853" max="4853" width="24.875" style="22" bestFit="1" customWidth="1"/>
    <col min="4854" max="5108" width="9" style="22"/>
    <col min="5109" max="5109" width="24.875" style="22" bestFit="1" customWidth="1"/>
    <col min="5110" max="5364" width="9" style="22"/>
    <col min="5365" max="5365" width="24.875" style="22" bestFit="1" customWidth="1"/>
    <col min="5366" max="5620" width="9" style="22"/>
    <col min="5621" max="5621" width="24.875" style="22" bestFit="1" customWidth="1"/>
    <col min="5622" max="5876" width="9" style="22"/>
    <col min="5877" max="5877" width="24.875" style="22" bestFit="1" customWidth="1"/>
    <col min="5878" max="6132" width="9" style="22"/>
    <col min="6133" max="6133" width="24.875" style="22" bestFit="1" customWidth="1"/>
    <col min="6134" max="6388" width="9" style="22"/>
    <col min="6389" max="6389" width="24.875" style="22" bestFit="1" customWidth="1"/>
    <col min="6390" max="6644" width="9" style="22"/>
    <col min="6645" max="6645" width="24.875" style="22" bestFit="1" customWidth="1"/>
    <col min="6646" max="6900" width="9" style="22"/>
    <col min="6901" max="6901" width="24.875" style="22" bestFit="1" customWidth="1"/>
    <col min="6902" max="7156" width="9" style="22"/>
    <col min="7157" max="7157" width="24.875" style="22" bestFit="1" customWidth="1"/>
    <col min="7158" max="7412" width="9" style="22"/>
    <col min="7413" max="7413" width="24.875" style="22" bestFit="1" customWidth="1"/>
    <col min="7414" max="7668" width="9" style="22"/>
    <col min="7669" max="7669" width="24.875" style="22" bestFit="1" customWidth="1"/>
    <col min="7670" max="7924" width="9" style="22"/>
    <col min="7925" max="7925" width="24.875" style="22" bestFit="1" customWidth="1"/>
    <col min="7926" max="8180" width="9" style="22"/>
    <col min="8181" max="8181" width="24.875" style="22" bestFit="1" customWidth="1"/>
    <col min="8182" max="8436" width="9" style="22"/>
    <col min="8437" max="8437" width="24.875" style="22" bestFit="1" customWidth="1"/>
    <col min="8438" max="8692" width="9" style="22"/>
    <col min="8693" max="8693" width="24.875" style="22" bestFit="1" customWidth="1"/>
    <col min="8694" max="8948" width="9" style="22"/>
    <col min="8949" max="8949" width="24.875" style="22" bestFit="1" customWidth="1"/>
    <col min="8950" max="9204" width="9" style="22"/>
    <col min="9205" max="9205" width="24.875" style="22" bestFit="1" customWidth="1"/>
    <col min="9206" max="9460" width="9" style="22"/>
    <col min="9461" max="9461" width="24.875" style="22" bestFit="1" customWidth="1"/>
    <col min="9462" max="9716" width="9" style="22"/>
    <col min="9717" max="9717" width="24.875" style="22" bestFit="1" customWidth="1"/>
    <col min="9718" max="9972" width="9" style="22"/>
    <col min="9973" max="9973" width="24.875" style="22" bestFit="1" customWidth="1"/>
    <col min="9974" max="10228" width="9" style="22"/>
    <col min="10229" max="10229" width="24.875" style="22" bestFit="1" customWidth="1"/>
    <col min="10230" max="10484" width="9" style="22"/>
    <col min="10485" max="10485" width="24.875" style="22" bestFit="1" customWidth="1"/>
    <col min="10486" max="10740" width="9" style="22"/>
    <col min="10741" max="10741" width="24.875" style="22" bestFit="1" customWidth="1"/>
    <col min="10742" max="10996" width="9" style="22"/>
    <col min="10997" max="10997" width="24.875" style="22" bestFit="1" customWidth="1"/>
    <col min="10998" max="11252" width="9" style="22"/>
    <col min="11253" max="11253" width="24.875" style="22" bestFit="1" customWidth="1"/>
    <col min="11254" max="11508" width="9" style="22"/>
    <col min="11509" max="11509" width="24.875" style="22" bestFit="1" customWidth="1"/>
    <col min="11510" max="11764" width="9" style="22"/>
    <col min="11765" max="11765" width="24.875" style="22" bestFit="1" customWidth="1"/>
    <col min="11766" max="12020" width="9" style="22"/>
    <col min="12021" max="12021" width="24.875" style="22" bestFit="1" customWidth="1"/>
    <col min="12022" max="12276" width="9" style="22"/>
    <col min="12277" max="12277" width="24.875" style="22" bestFit="1" customWidth="1"/>
    <col min="12278" max="12532" width="9" style="22"/>
    <col min="12533" max="12533" width="24.875" style="22" bestFit="1" customWidth="1"/>
    <col min="12534" max="12788" width="9" style="22"/>
    <col min="12789" max="12789" width="24.875" style="22" bestFit="1" customWidth="1"/>
    <col min="12790" max="13044" width="9" style="22"/>
    <col min="13045" max="13045" width="24.875" style="22" bestFit="1" customWidth="1"/>
    <col min="13046" max="13300" width="9" style="22"/>
    <col min="13301" max="13301" width="24.875" style="22" bestFit="1" customWidth="1"/>
    <col min="13302" max="13556" width="9" style="22"/>
    <col min="13557" max="13557" width="24.875" style="22" bestFit="1" customWidth="1"/>
    <col min="13558" max="13812" width="9" style="22"/>
    <col min="13813" max="13813" width="24.875" style="22" bestFit="1" customWidth="1"/>
    <col min="13814" max="14068" width="9" style="22"/>
    <col min="14069" max="14069" width="24.875" style="22" bestFit="1" customWidth="1"/>
    <col min="14070" max="14324" width="9" style="22"/>
    <col min="14325" max="14325" width="24.875" style="22" bestFit="1" customWidth="1"/>
    <col min="14326" max="14580" width="9" style="22"/>
    <col min="14581" max="14581" width="24.875" style="22" bestFit="1" customWidth="1"/>
    <col min="14582" max="14836" width="9" style="22"/>
    <col min="14837" max="14837" width="24.875" style="22" bestFit="1" customWidth="1"/>
    <col min="14838" max="15092" width="9" style="22"/>
    <col min="15093" max="15093" width="24.875" style="22" bestFit="1" customWidth="1"/>
    <col min="15094" max="15348" width="9" style="22"/>
    <col min="15349" max="15349" width="24.875" style="22" bestFit="1" customWidth="1"/>
    <col min="15350" max="15604" width="9" style="22"/>
    <col min="15605" max="15605" width="24.875" style="22" bestFit="1" customWidth="1"/>
    <col min="15606" max="15860" width="9" style="22"/>
    <col min="15861" max="15861" width="24.875" style="22" bestFit="1" customWidth="1"/>
    <col min="15862" max="16116" width="9" style="22"/>
    <col min="16117" max="16117" width="24.875" style="22" bestFit="1" customWidth="1"/>
    <col min="16118" max="16384" width="9" style="22"/>
  </cols>
  <sheetData>
    <row r="1" spans="1:10" s="109" customFormat="1" ht="12.75">
      <c r="A1" s="109" t="s">
        <v>158</v>
      </c>
      <c r="B1" s="110"/>
    </row>
    <row r="2" spans="1:10" s="109" customFormat="1" ht="12.75">
      <c r="B2" s="110"/>
    </row>
    <row r="3" spans="1:10" s="109" customFormat="1" ht="11.45" customHeight="1">
      <c r="A3" s="309" t="s">
        <v>249</v>
      </c>
      <c r="B3" s="309"/>
      <c r="C3" s="309"/>
      <c r="D3" s="309"/>
      <c r="E3" s="309"/>
      <c r="F3" s="309"/>
      <c r="G3" s="309"/>
      <c r="H3" s="309"/>
      <c r="I3" s="309"/>
      <c r="J3" s="309"/>
    </row>
    <row r="4" spans="1:10" s="109" customFormat="1" ht="12.75">
      <c r="A4" s="308" t="s">
        <v>162</v>
      </c>
      <c r="B4" s="308"/>
      <c r="C4" s="308"/>
      <c r="D4" s="308"/>
      <c r="E4" s="308"/>
      <c r="F4" s="308" t="s">
        <v>248</v>
      </c>
      <c r="G4" s="308"/>
      <c r="H4" s="308"/>
      <c r="I4" s="308"/>
      <c r="J4" s="308"/>
    </row>
    <row r="5" spans="1:10" s="109" customFormat="1" ht="12.75">
      <c r="A5" s="111"/>
      <c r="B5" s="111"/>
      <c r="C5" s="111"/>
      <c r="D5" s="111"/>
      <c r="F5" s="308" t="s">
        <v>163</v>
      </c>
      <c r="G5" s="308"/>
      <c r="H5" s="308"/>
      <c r="I5" s="308"/>
      <c r="J5" s="308"/>
    </row>
    <row r="6" spans="1:10" ht="14.25">
      <c r="A6"/>
      <c r="B6"/>
      <c r="C6" s="207" t="s">
        <v>247</v>
      </c>
    </row>
    <row r="7" spans="1:10" ht="2.4500000000000002" customHeight="1">
      <c r="A7" s="52"/>
      <c r="B7" s="52"/>
      <c r="C7"/>
    </row>
    <row r="8" spans="1:10">
      <c r="B8" s="22"/>
    </row>
    <row r="9" spans="1:10">
      <c r="B9" s="22"/>
    </row>
    <row r="10" spans="1:10" ht="6" customHeight="1">
      <c r="B10" s="22"/>
    </row>
    <row r="11" spans="1:10">
      <c r="B11" s="22"/>
    </row>
    <row r="12" spans="1:10">
      <c r="B12" s="22"/>
    </row>
    <row r="13" spans="1:10">
      <c r="B13" s="22"/>
    </row>
    <row r="14" spans="1:10" s="18" customFormat="1"/>
    <row r="15" spans="1:10">
      <c r="B15" s="22"/>
    </row>
    <row r="16" spans="1:10" ht="6" customHeight="1">
      <c r="B16" s="22"/>
    </row>
    <row r="17" spans="1:16">
      <c r="B17" s="22"/>
    </row>
    <row r="18" spans="1:16">
      <c r="B18" s="22"/>
    </row>
    <row r="19" spans="1:16">
      <c r="B19" s="22"/>
    </row>
    <row r="20" spans="1:16" s="18" customFormat="1"/>
    <row r="21" spans="1:16">
      <c r="B21" s="22"/>
    </row>
    <row r="22" spans="1:16" ht="6" customHeight="1">
      <c r="B22" s="22"/>
    </row>
    <row r="23" spans="1:16">
      <c r="B23" s="22"/>
    </row>
    <row r="24" spans="1:16">
      <c r="B24" s="22"/>
    </row>
    <row r="25" spans="1:16">
      <c r="B25" s="22"/>
    </row>
    <row r="26" spans="1:16" s="18" customFormat="1"/>
    <row r="27" spans="1:16">
      <c r="B27" s="22"/>
    </row>
    <row r="28" spans="1:16">
      <c r="B28" s="22"/>
    </row>
    <row r="29" spans="1:16">
      <c r="B29" s="22"/>
    </row>
    <row r="31" spans="1:16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102"/>
    </row>
    <row r="32" spans="1:16">
      <c r="A32" s="27" t="s">
        <v>157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6">
      <c r="A33" s="27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6">
      <c r="A34" s="209" t="s">
        <v>162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6">
      <c r="B35" s="208" t="s">
        <v>36</v>
      </c>
      <c r="C35" s="208" t="s">
        <v>37</v>
      </c>
      <c r="D35" s="208" t="s">
        <v>38</v>
      </c>
      <c r="E35" s="208" t="s">
        <v>39</v>
      </c>
      <c r="F35" s="208" t="s">
        <v>4</v>
      </c>
      <c r="G35" s="208" t="s">
        <v>5</v>
      </c>
      <c r="H35" s="208" t="s">
        <v>6</v>
      </c>
      <c r="I35" s="208" t="s">
        <v>7</v>
      </c>
      <c r="J35" s="208" t="s">
        <v>8</v>
      </c>
      <c r="K35" s="208" t="s">
        <v>45</v>
      </c>
      <c r="L35" s="208" t="s">
        <v>131</v>
      </c>
      <c r="M35" s="39"/>
      <c r="N35" s="39"/>
      <c r="O35" s="39"/>
      <c r="P35" s="39"/>
    </row>
    <row r="36" spans="1:16">
      <c r="A36" s="22" t="s">
        <v>250</v>
      </c>
      <c r="B36" s="92">
        <v>13.4</v>
      </c>
      <c r="C36" s="92">
        <v>8.5</v>
      </c>
      <c r="D36" s="92">
        <v>5.5</v>
      </c>
      <c r="E36" s="92">
        <v>2</v>
      </c>
      <c r="F36" s="92">
        <v>8.6999999999999993</v>
      </c>
      <c r="G36" s="92">
        <v>-2</v>
      </c>
      <c r="H36" s="92">
        <v>-3.3</v>
      </c>
      <c r="I36" s="92">
        <v>1.7</v>
      </c>
      <c r="J36" s="92">
        <v>6.7</v>
      </c>
      <c r="K36" s="92">
        <v>4.4000000000000004</v>
      </c>
      <c r="L36" s="74">
        <v>4.5</v>
      </c>
    </row>
    <row r="37" spans="1:16">
      <c r="A37" s="22" t="s">
        <v>252</v>
      </c>
      <c r="B37" s="38">
        <v>4.7</v>
      </c>
      <c r="C37" s="22">
        <v>4.7</v>
      </c>
      <c r="D37" s="22">
        <v>4.7</v>
      </c>
      <c r="E37" s="22">
        <v>4.7</v>
      </c>
      <c r="F37" s="22">
        <v>4.7</v>
      </c>
      <c r="G37" s="22">
        <v>4.7</v>
      </c>
      <c r="H37" s="22">
        <v>4.7</v>
      </c>
    </row>
    <row r="38" spans="1:16">
      <c r="A38" s="22" t="s">
        <v>251</v>
      </c>
      <c r="I38" s="22">
        <v>4.3</v>
      </c>
      <c r="J38" s="22">
        <v>4.3</v>
      </c>
      <c r="K38" s="22">
        <v>4.3</v>
      </c>
      <c r="L38" s="22">
        <v>4.3</v>
      </c>
    </row>
    <row r="40" spans="1:16">
      <c r="A40" s="209" t="s">
        <v>255</v>
      </c>
    </row>
    <row r="41" spans="1:16">
      <c r="A41" s="209"/>
      <c r="B41" s="38" t="s">
        <v>253</v>
      </c>
    </row>
    <row r="42" spans="1:16">
      <c r="A42" s="22" t="s">
        <v>44</v>
      </c>
      <c r="B42" s="211">
        <v>1079</v>
      </c>
      <c r="C42" s="102"/>
      <c r="D42" s="102"/>
    </row>
    <row r="43" spans="1:16">
      <c r="A43" s="22" t="s">
        <v>73</v>
      </c>
      <c r="B43" s="211">
        <v>-177</v>
      </c>
      <c r="C43" s="102"/>
      <c r="D43" s="102"/>
    </row>
    <row r="44" spans="1:16">
      <c r="A44" s="22" t="s">
        <v>78</v>
      </c>
      <c r="B44" s="212">
        <v>-1207</v>
      </c>
      <c r="C44" s="96"/>
      <c r="D44" s="96"/>
    </row>
    <row r="45" spans="1:16">
      <c r="A45" s="22" t="s">
        <v>156</v>
      </c>
      <c r="B45" s="212">
        <v>673</v>
      </c>
      <c r="C45" s="96"/>
      <c r="D45" s="96"/>
    </row>
    <row r="46" spans="1:16">
      <c r="A46" s="22" t="s">
        <v>155</v>
      </c>
      <c r="B46" s="212">
        <v>169</v>
      </c>
      <c r="C46" s="96"/>
      <c r="D46" s="96"/>
    </row>
    <row r="47" spans="1:16">
      <c r="A47" s="22" t="s">
        <v>63</v>
      </c>
      <c r="B47" s="212">
        <v>11</v>
      </c>
      <c r="C47" s="96"/>
      <c r="D47" s="96"/>
    </row>
    <row r="48" spans="1:16">
      <c r="A48" s="27" t="s">
        <v>254</v>
      </c>
      <c r="B48" s="210">
        <v>547</v>
      </c>
      <c r="C48" s="96"/>
      <c r="D48" s="96"/>
    </row>
    <row r="49" spans="2:4">
      <c r="B49" s="95"/>
      <c r="C49" s="96"/>
      <c r="D49" s="96"/>
    </row>
    <row r="50" spans="2:4">
      <c r="B50" s="95"/>
      <c r="C50" s="96"/>
      <c r="D50" s="96"/>
    </row>
    <row r="51" spans="2:4">
      <c r="B51" s="95"/>
      <c r="C51" s="96"/>
      <c r="D51" s="96"/>
    </row>
    <row r="52" spans="2:4">
      <c r="B52" s="95"/>
      <c r="C52" s="96"/>
      <c r="D52" s="96"/>
    </row>
    <row r="53" spans="2:4">
      <c r="B53" s="95"/>
      <c r="C53" s="96"/>
      <c r="D53" s="96"/>
    </row>
    <row r="54" spans="2:4">
      <c r="B54" s="95"/>
      <c r="C54" s="96"/>
      <c r="D54" s="96"/>
    </row>
  </sheetData>
  <mergeCells count="4">
    <mergeCell ref="F4:J4"/>
    <mergeCell ref="F5:J5"/>
    <mergeCell ref="A4:E4"/>
    <mergeCell ref="A3:J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"/>
  <sheetViews>
    <sheetView showGridLines="0" zoomScale="110" zoomScaleNormal="110" workbookViewId="0"/>
  </sheetViews>
  <sheetFormatPr defaultRowHeight="14.25"/>
  <cols>
    <col min="1" max="1" width="29.875" customWidth="1"/>
    <col min="2" max="6" width="10" customWidth="1"/>
  </cols>
  <sheetData>
    <row r="1" spans="1:6">
      <c r="A1" s="113" t="s">
        <v>34</v>
      </c>
      <c r="B1" s="113"/>
      <c r="C1" s="113"/>
      <c r="D1" s="113"/>
      <c r="E1" s="113"/>
      <c r="F1" s="113"/>
    </row>
    <row r="2" spans="1:6">
      <c r="A2" s="113"/>
      <c r="B2" s="113"/>
      <c r="C2" s="113"/>
      <c r="D2" s="113"/>
      <c r="E2" s="113"/>
      <c r="F2" s="113"/>
    </row>
    <row r="3" spans="1:6">
      <c r="A3" s="310" t="s">
        <v>164</v>
      </c>
      <c r="B3" s="310"/>
      <c r="C3" s="311"/>
      <c r="D3" s="311"/>
      <c r="E3" s="311"/>
      <c r="F3" s="311"/>
    </row>
    <row r="4" spans="1:6">
      <c r="A4" s="69"/>
      <c r="B4" s="213" t="s">
        <v>6</v>
      </c>
      <c r="C4" s="214" t="s">
        <v>7</v>
      </c>
      <c r="D4" s="213" t="s">
        <v>8</v>
      </c>
      <c r="E4" s="213" t="s">
        <v>93</v>
      </c>
      <c r="F4" s="213" t="s">
        <v>138</v>
      </c>
    </row>
    <row r="5" spans="1:6">
      <c r="A5" s="69"/>
      <c r="B5" s="215"/>
      <c r="C5" s="214"/>
      <c r="D5" s="215"/>
      <c r="E5" s="213"/>
      <c r="F5" s="213"/>
    </row>
    <row r="6" spans="1:6" hidden="1">
      <c r="A6" s="63" t="s">
        <v>140</v>
      </c>
      <c r="B6" s="216">
        <v>0.3</v>
      </c>
      <c r="C6" s="214">
        <v>0.30299999999999999</v>
      </c>
      <c r="D6" s="216">
        <v>0.41099999999999998</v>
      </c>
      <c r="E6" s="216">
        <v>0.63100000000000001</v>
      </c>
      <c r="F6" s="213">
        <v>0.75900000000000001</v>
      </c>
    </row>
    <row r="7" spans="1:6">
      <c r="A7" s="63" t="s">
        <v>141</v>
      </c>
      <c r="B7" s="216">
        <v>0.3</v>
      </c>
      <c r="C7" s="214">
        <v>0.30299999999999999</v>
      </c>
      <c r="D7" s="216">
        <v>0.38800000000000001</v>
      </c>
      <c r="E7" s="213">
        <v>0.56100000000000005</v>
      </c>
      <c r="F7" s="213">
        <v>0.66100000000000003</v>
      </c>
    </row>
    <row r="8" spans="1:6">
      <c r="A8" s="63" t="s">
        <v>256</v>
      </c>
      <c r="B8" s="216">
        <v>0.3</v>
      </c>
      <c r="C8" s="214">
        <v>0.30299999999999999</v>
      </c>
      <c r="D8" s="216">
        <v>0.38</v>
      </c>
      <c r="E8" s="213">
        <v>0.53100000000000003</v>
      </c>
      <c r="F8" s="216">
        <v>0.6</v>
      </c>
    </row>
    <row r="9" spans="1:6" ht="7.5" customHeight="1">
      <c r="A9" s="65"/>
      <c r="B9" s="77"/>
      <c r="C9" s="66"/>
      <c r="D9" s="77"/>
      <c r="E9" s="67"/>
      <c r="F9" s="67"/>
    </row>
    <row r="10" spans="1:6" ht="15" customHeight="1">
      <c r="A10" s="190" t="s">
        <v>165</v>
      </c>
      <c r="B10" s="190"/>
      <c r="C10" s="217"/>
      <c r="D10" s="217"/>
      <c r="E10" s="217"/>
      <c r="F10" s="217"/>
    </row>
    <row r="11" spans="1:6" ht="27" customHeight="1">
      <c r="A11" s="312" t="s">
        <v>166</v>
      </c>
      <c r="B11" s="312"/>
      <c r="C11" s="312"/>
      <c r="D11" s="312"/>
      <c r="E11" s="312"/>
      <c r="F11" s="312"/>
    </row>
    <row r="20" spans="3:12">
      <c r="C20" s="218"/>
      <c r="D20" s="218"/>
      <c r="E20" s="218"/>
      <c r="F20" s="218"/>
      <c r="G20" s="218"/>
      <c r="H20" s="218"/>
      <c r="I20" s="218"/>
      <c r="J20" s="218"/>
      <c r="K20" s="218"/>
      <c r="L20" s="218"/>
    </row>
  </sheetData>
  <mergeCells count="2">
    <mergeCell ref="A3:F3"/>
    <mergeCell ref="A11:F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7"/>
  <sheetViews>
    <sheetView showGridLines="0" topLeftCell="A10" workbookViewId="0">
      <selection activeCell="D37" sqref="D37"/>
    </sheetView>
  </sheetViews>
  <sheetFormatPr defaultRowHeight="14.25"/>
  <cols>
    <col min="1" max="1" width="15.875" bestFit="1" customWidth="1"/>
    <col min="2" max="16" width="5.875" bestFit="1" customWidth="1"/>
    <col min="17" max="17" width="5.875" customWidth="1"/>
    <col min="18" max="18" width="5.875" bestFit="1" customWidth="1"/>
  </cols>
  <sheetData>
    <row r="1" spans="1:16" s="100" customFormat="1" ht="12.75">
      <c r="A1" s="100" t="s">
        <v>40</v>
      </c>
    </row>
    <row r="2" spans="1:16" s="100" customFormat="1" ht="12.75"/>
    <row r="3" spans="1:16" s="100" customFormat="1" ht="12.75">
      <c r="B3" s="313" t="s">
        <v>167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16" s="100" customFormat="1" ht="37.5" customHeight="1">
      <c r="A4" s="314" t="s">
        <v>162</v>
      </c>
      <c r="B4" s="315"/>
      <c r="C4" s="315"/>
      <c r="D4" s="315"/>
      <c r="E4" s="315"/>
      <c r="F4" s="315"/>
      <c r="I4" s="316" t="s">
        <v>257</v>
      </c>
      <c r="J4" s="316"/>
      <c r="K4" s="316"/>
      <c r="L4" s="316"/>
      <c r="M4" s="316"/>
      <c r="N4" s="316"/>
      <c r="O4" s="316"/>
      <c r="P4" s="316"/>
    </row>
    <row r="25" spans="1:18" s="19" customFormat="1" ht="11.25">
      <c r="A25" s="101" t="s">
        <v>157</v>
      </c>
    </row>
    <row r="26" spans="1:18" s="19" customFormat="1" ht="11.25">
      <c r="A26" s="220" t="s">
        <v>259</v>
      </c>
    </row>
    <row r="27" spans="1:18" s="19" customFormat="1" ht="11.25">
      <c r="C27" s="19" t="s">
        <v>41</v>
      </c>
      <c r="D27" s="19" t="s">
        <v>42</v>
      </c>
      <c r="E27" s="19" t="s">
        <v>43</v>
      </c>
      <c r="F27" s="19" t="s">
        <v>35</v>
      </c>
      <c r="G27" s="19" t="s">
        <v>36</v>
      </c>
      <c r="H27" s="19" t="s">
        <v>37</v>
      </c>
      <c r="I27" s="19" t="s">
        <v>38</v>
      </c>
      <c r="J27" s="19" t="s">
        <v>39</v>
      </c>
      <c r="K27" s="19" t="s">
        <v>4</v>
      </c>
      <c r="L27" s="19" t="s">
        <v>5</v>
      </c>
      <c r="M27" s="19" t="s">
        <v>6</v>
      </c>
      <c r="N27" s="19" t="s">
        <v>7</v>
      </c>
      <c r="O27" s="19" t="s">
        <v>8</v>
      </c>
      <c r="P27" s="19" t="s">
        <v>45</v>
      </c>
      <c r="Q27" s="19" t="s">
        <v>131</v>
      </c>
    </row>
    <row r="28" spans="1:18" s="19" customFormat="1" ht="11.25">
      <c r="A28" s="19" t="s">
        <v>18</v>
      </c>
      <c r="B28" s="41"/>
      <c r="C28" s="41">
        <v>6.4</v>
      </c>
      <c r="D28" s="41">
        <v>8.9</v>
      </c>
      <c r="E28" s="41">
        <v>9.9</v>
      </c>
      <c r="F28" s="41">
        <v>13.5</v>
      </c>
      <c r="G28" s="41">
        <v>10.9</v>
      </c>
      <c r="H28" s="41">
        <v>5.2</v>
      </c>
      <c r="I28" s="41">
        <v>10.199999999999999</v>
      </c>
      <c r="J28" s="41">
        <v>3.7</v>
      </c>
      <c r="K28" s="41">
        <v>6.9</v>
      </c>
      <c r="L28" s="41">
        <v>2.2000000000000002</v>
      </c>
      <c r="M28" s="41">
        <v>2.4</v>
      </c>
      <c r="N28" s="41">
        <v>5.0999999999999996</v>
      </c>
      <c r="O28" s="41">
        <v>1</v>
      </c>
      <c r="P28" s="41">
        <v>2.1</v>
      </c>
      <c r="Q28" s="41">
        <v>3.3</v>
      </c>
    </row>
    <row r="29" spans="1:18" s="19" customFormat="1" ht="11.25">
      <c r="A29" s="19" t="s">
        <v>258</v>
      </c>
      <c r="B29" s="42"/>
      <c r="C29" s="42"/>
      <c r="D29" s="19">
        <v>7.3</v>
      </c>
      <c r="E29" s="19">
        <v>7.3</v>
      </c>
      <c r="F29" s="19">
        <v>7.3</v>
      </c>
      <c r="G29" s="19">
        <v>7.3</v>
      </c>
      <c r="H29" s="19">
        <v>7.3</v>
      </c>
      <c r="I29" s="19">
        <v>7.3</v>
      </c>
      <c r="J29" s="19">
        <v>7.3</v>
      </c>
      <c r="K29" s="19">
        <v>7.3</v>
      </c>
      <c r="L29" s="19">
        <v>7.3</v>
      </c>
      <c r="M29" s="19">
        <v>7.3</v>
      </c>
    </row>
    <row r="30" spans="1:18" s="19" customFormat="1" ht="11.25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8" s="19" customFormat="1" ht="11.25">
      <c r="A31" s="209" t="s">
        <v>255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s="19" customFormat="1" ht="11.25">
      <c r="A32" s="209"/>
      <c r="B32" s="219" t="s">
        <v>49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2" s="19" customFormat="1" ht="11.25">
      <c r="A33" s="43" t="s">
        <v>260</v>
      </c>
      <c r="B33" s="33">
        <v>1178</v>
      </c>
    </row>
    <row r="34" spans="1:2" s="19" customFormat="1" ht="11.25">
      <c r="A34" s="43" t="s">
        <v>261</v>
      </c>
      <c r="B34" s="33">
        <v>144</v>
      </c>
    </row>
    <row r="35" spans="1:2" s="19" customFormat="1" ht="11.25">
      <c r="A35" s="43" t="s">
        <v>262</v>
      </c>
      <c r="B35" s="33">
        <v>240</v>
      </c>
    </row>
    <row r="36" spans="1:2" s="19" customFormat="1" ht="11.25">
      <c r="A36" s="43" t="s">
        <v>63</v>
      </c>
      <c r="B36" s="33">
        <v>128</v>
      </c>
    </row>
    <row r="37" spans="1:2" s="19" customFormat="1" ht="11.25">
      <c r="A37" s="43"/>
      <c r="B37" s="43"/>
    </row>
  </sheetData>
  <mergeCells count="3">
    <mergeCell ref="B3:N3"/>
    <mergeCell ref="A4:F4"/>
    <mergeCell ref="I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showGridLines="0" zoomScaleNormal="100" workbookViewId="0">
      <selection activeCell="C25" sqref="C25"/>
    </sheetView>
  </sheetViews>
  <sheetFormatPr defaultRowHeight="11.25"/>
  <cols>
    <col min="1" max="1" width="37" style="222" customWidth="1"/>
    <col min="2" max="2" width="8.5" style="221" customWidth="1"/>
    <col min="3" max="6" width="8.5" style="222" customWidth="1"/>
    <col min="7" max="244" width="9" style="222"/>
    <col min="245" max="245" width="24.875" style="222" bestFit="1" customWidth="1"/>
    <col min="246" max="500" width="9" style="222"/>
    <col min="501" max="501" width="24.875" style="222" bestFit="1" customWidth="1"/>
    <col min="502" max="756" width="9" style="222"/>
    <col min="757" max="757" width="24.875" style="222" bestFit="1" customWidth="1"/>
    <col min="758" max="1012" width="9" style="222"/>
    <col min="1013" max="1013" width="24.875" style="222" bestFit="1" customWidth="1"/>
    <col min="1014" max="1268" width="9" style="222"/>
    <col min="1269" max="1269" width="24.875" style="222" bestFit="1" customWidth="1"/>
    <col min="1270" max="1524" width="9" style="222"/>
    <col min="1525" max="1525" width="24.875" style="222" bestFit="1" customWidth="1"/>
    <col min="1526" max="1780" width="9" style="222"/>
    <col min="1781" max="1781" width="24.875" style="222" bestFit="1" customWidth="1"/>
    <col min="1782" max="2036" width="9" style="222"/>
    <col min="2037" max="2037" width="24.875" style="222" bestFit="1" customWidth="1"/>
    <col min="2038" max="2292" width="9" style="222"/>
    <col min="2293" max="2293" width="24.875" style="222" bestFit="1" customWidth="1"/>
    <col min="2294" max="2548" width="9" style="222"/>
    <col min="2549" max="2549" width="24.875" style="222" bestFit="1" customWidth="1"/>
    <col min="2550" max="2804" width="9" style="222"/>
    <col min="2805" max="2805" width="24.875" style="222" bestFit="1" customWidth="1"/>
    <col min="2806" max="3060" width="9" style="222"/>
    <col min="3061" max="3061" width="24.875" style="222" bestFit="1" customWidth="1"/>
    <col min="3062" max="3316" width="9" style="222"/>
    <col min="3317" max="3317" width="24.875" style="222" bestFit="1" customWidth="1"/>
    <col min="3318" max="3572" width="9" style="222"/>
    <col min="3573" max="3573" width="24.875" style="222" bestFit="1" customWidth="1"/>
    <col min="3574" max="3828" width="9" style="222"/>
    <col min="3829" max="3829" width="24.875" style="222" bestFit="1" customWidth="1"/>
    <col min="3830" max="4084" width="9" style="222"/>
    <col min="4085" max="4085" width="24.875" style="222" bestFit="1" customWidth="1"/>
    <col min="4086" max="4340" width="9" style="222"/>
    <col min="4341" max="4341" width="24.875" style="222" bestFit="1" customWidth="1"/>
    <col min="4342" max="4596" width="9" style="222"/>
    <col min="4597" max="4597" width="24.875" style="222" bestFit="1" customWidth="1"/>
    <col min="4598" max="4852" width="9" style="222"/>
    <col min="4853" max="4853" width="24.875" style="222" bestFit="1" customWidth="1"/>
    <col min="4854" max="5108" width="9" style="222"/>
    <col min="5109" max="5109" width="24.875" style="222" bestFit="1" customWidth="1"/>
    <col min="5110" max="5364" width="9" style="222"/>
    <col min="5365" max="5365" width="24.875" style="222" bestFit="1" customWidth="1"/>
    <col min="5366" max="5620" width="9" style="222"/>
    <col min="5621" max="5621" width="24.875" style="222" bestFit="1" customWidth="1"/>
    <col min="5622" max="5876" width="9" style="222"/>
    <col min="5877" max="5877" width="24.875" style="222" bestFit="1" customWidth="1"/>
    <col min="5878" max="6132" width="9" style="222"/>
    <col min="6133" max="6133" width="24.875" style="222" bestFit="1" customWidth="1"/>
    <col min="6134" max="6388" width="9" style="222"/>
    <col min="6389" max="6389" width="24.875" style="222" bestFit="1" customWidth="1"/>
    <col min="6390" max="6644" width="9" style="222"/>
    <col min="6645" max="6645" width="24.875" style="222" bestFit="1" customWidth="1"/>
    <col min="6646" max="6900" width="9" style="222"/>
    <col min="6901" max="6901" width="24.875" style="222" bestFit="1" customWidth="1"/>
    <col min="6902" max="7156" width="9" style="222"/>
    <col min="7157" max="7157" width="24.875" style="222" bestFit="1" customWidth="1"/>
    <col min="7158" max="7412" width="9" style="222"/>
    <col min="7413" max="7413" width="24.875" style="222" bestFit="1" customWidth="1"/>
    <col min="7414" max="7668" width="9" style="222"/>
    <col min="7669" max="7669" width="24.875" style="222" bestFit="1" customWidth="1"/>
    <col min="7670" max="7924" width="9" style="222"/>
    <col min="7925" max="7925" width="24.875" style="222" bestFit="1" customWidth="1"/>
    <col min="7926" max="8180" width="9" style="222"/>
    <col min="8181" max="8181" width="24.875" style="222" bestFit="1" customWidth="1"/>
    <col min="8182" max="8436" width="9" style="222"/>
    <col min="8437" max="8437" width="24.875" style="222" bestFit="1" customWidth="1"/>
    <col min="8438" max="8692" width="9" style="222"/>
    <col min="8693" max="8693" width="24.875" style="222" bestFit="1" customWidth="1"/>
    <col min="8694" max="8948" width="9" style="222"/>
    <col min="8949" max="8949" width="24.875" style="222" bestFit="1" customWidth="1"/>
    <col min="8950" max="9204" width="9" style="222"/>
    <col min="9205" max="9205" width="24.875" style="222" bestFit="1" customWidth="1"/>
    <col min="9206" max="9460" width="9" style="222"/>
    <col min="9461" max="9461" width="24.875" style="222" bestFit="1" customWidth="1"/>
    <col min="9462" max="9716" width="9" style="222"/>
    <col min="9717" max="9717" width="24.875" style="222" bestFit="1" customWidth="1"/>
    <col min="9718" max="9972" width="9" style="222"/>
    <col min="9973" max="9973" width="24.875" style="222" bestFit="1" customWidth="1"/>
    <col min="9974" max="10228" width="9" style="222"/>
    <col min="10229" max="10229" width="24.875" style="222" bestFit="1" customWidth="1"/>
    <col min="10230" max="10484" width="9" style="222"/>
    <col min="10485" max="10485" width="24.875" style="222" bestFit="1" customWidth="1"/>
    <col min="10486" max="10740" width="9" style="222"/>
    <col min="10741" max="10741" width="24.875" style="222" bestFit="1" customWidth="1"/>
    <col min="10742" max="10996" width="9" style="222"/>
    <col min="10997" max="10997" width="24.875" style="222" bestFit="1" customWidth="1"/>
    <col min="10998" max="11252" width="9" style="222"/>
    <col min="11253" max="11253" width="24.875" style="222" bestFit="1" customWidth="1"/>
    <col min="11254" max="11508" width="9" style="222"/>
    <col min="11509" max="11509" width="24.875" style="222" bestFit="1" customWidth="1"/>
    <col min="11510" max="11764" width="9" style="222"/>
    <col min="11765" max="11765" width="24.875" style="222" bestFit="1" customWidth="1"/>
    <col min="11766" max="12020" width="9" style="222"/>
    <col min="12021" max="12021" width="24.875" style="222" bestFit="1" customWidth="1"/>
    <col min="12022" max="12276" width="9" style="222"/>
    <col min="12277" max="12277" width="24.875" style="222" bestFit="1" customWidth="1"/>
    <col min="12278" max="12532" width="9" style="222"/>
    <col min="12533" max="12533" width="24.875" style="222" bestFit="1" customWidth="1"/>
    <col min="12534" max="12788" width="9" style="222"/>
    <col min="12789" max="12789" width="24.875" style="222" bestFit="1" customWidth="1"/>
    <col min="12790" max="13044" width="9" style="222"/>
    <col min="13045" max="13045" width="24.875" style="222" bestFit="1" customWidth="1"/>
    <col min="13046" max="13300" width="9" style="222"/>
    <col min="13301" max="13301" width="24.875" style="222" bestFit="1" customWidth="1"/>
    <col min="13302" max="13556" width="9" style="222"/>
    <col min="13557" max="13557" width="24.875" style="222" bestFit="1" customWidth="1"/>
    <col min="13558" max="13812" width="9" style="222"/>
    <col min="13813" max="13813" width="24.875" style="222" bestFit="1" customWidth="1"/>
    <col min="13814" max="14068" width="9" style="222"/>
    <col min="14069" max="14069" width="24.875" style="222" bestFit="1" customWidth="1"/>
    <col min="14070" max="14324" width="9" style="222"/>
    <col min="14325" max="14325" width="24.875" style="222" bestFit="1" customWidth="1"/>
    <col min="14326" max="14580" width="9" style="222"/>
    <col min="14581" max="14581" width="24.875" style="222" bestFit="1" customWidth="1"/>
    <col min="14582" max="14836" width="9" style="222"/>
    <col min="14837" max="14837" width="24.875" style="222" bestFit="1" customWidth="1"/>
    <col min="14838" max="15092" width="9" style="222"/>
    <col min="15093" max="15093" width="24.875" style="222" bestFit="1" customWidth="1"/>
    <col min="15094" max="15348" width="9" style="222"/>
    <col min="15349" max="15349" width="24.875" style="222" bestFit="1" customWidth="1"/>
    <col min="15350" max="15604" width="9" style="222"/>
    <col min="15605" max="15605" width="24.875" style="222" bestFit="1" customWidth="1"/>
    <col min="15606" max="15860" width="9" style="222"/>
    <col min="15861" max="15861" width="24.875" style="222" bestFit="1" customWidth="1"/>
    <col min="15862" max="16116" width="9" style="222"/>
    <col min="16117" max="16117" width="24.875" style="222" bestFit="1" customWidth="1"/>
    <col min="16118" max="16384" width="9" style="222"/>
  </cols>
  <sheetData>
    <row r="1" spans="1:6" ht="12.75">
      <c r="A1" s="113" t="s">
        <v>31</v>
      </c>
      <c r="B1" s="100"/>
      <c r="C1" s="100"/>
      <c r="D1" s="100"/>
      <c r="E1" s="100"/>
      <c r="F1" s="100"/>
    </row>
    <row r="2" spans="1:6" ht="12.75">
      <c r="A2" s="100"/>
      <c r="B2" s="100"/>
      <c r="C2" s="100"/>
      <c r="D2" s="100"/>
      <c r="E2" s="100"/>
      <c r="F2" s="100"/>
    </row>
    <row r="3" spans="1:6" ht="12.75">
      <c r="A3" s="317" t="s">
        <v>47</v>
      </c>
      <c r="B3" s="317"/>
      <c r="C3" s="317"/>
      <c r="D3" s="317"/>
      <c r="E3" s="317"/>
      <c r="F3" s="109"/>
    </row>
    <row r="4" spans="1:6" ht="12.75">
      <c r="A4" s="308" t="s">
        <v>48</v>
      </c>
      <c r="B4" s="308"/>
      <c r="C4" s="308"/>
      <c r="D4" s="308"/>
      <c r="E4" s="308"/>
      <c r="F4" s="109"/>
    </row>
    <row r="5" spans="1:6" ht="2.25" customHeight="1">
      <c r="A5" s="36"/>
      <c r="B5" s="37"/>
      <c r="C5" s="36"/>
      <c r="D5" s="36"/>
      <c r="E5" s="36"/>
      <c r="F5" s="22"/>
    </row>
    <row r="6" spans="1:6">
      <c r="B6" s="223">
        <v>2016</v>
      </c>
      <c r="C6" s="224">
        <v>2017</v>
      </c>
      <c r="D6" s="225">
        <v>2018</v>
      </c>
      <c r="E6" s="226">
        <v>2019</v>
      </c>
      <c r="F6" s="226">
        <v>2020</v>
      </c>
    </row>
    <row r="7" spans="1:6">
      <c r="B7" s="223" t="s">
        <v>49</v>
      </c>
      <c r="C7" s="224" t="s">
        <v>49</v>
      </c>
      <c r="D7" s="225" t="s">
        <v>49</v>
      </c>
      <c r="E7" s="225" t="s">
        <v>49</v>
      </c>
      <c r="F7" s="225" t="s">
        <v>49</v>
      </c>
    </row>
    <row r="8" spans="1:6" ht="6" customHeight="1">
      <c r="B8" s="223"/>
      <c r="C8" s="224"/>
      <c r="D8" s="225"/>
      <c r="E8" s="225"/>
    </row>
    <row r="9" spans="1:6">
      <c r="A9" s="27" t="s">
        <v>256</v>
      </c>
      <c r="C9" s="227"/>
    </row>
    <row r="10" spans="1:6">
      <c r="A10" s="228" t="s">
        <v>50</v>
      </c>
      <c r="B10" s="229">
        <v>147566</v>
      </c>
      <c r="C10" s="230">
        <v>149918</v>
      </c>
      <c r="D10" s="229">
        <v>154074</v>
      </c>
      <c r="E10" s="229">
        <v>158769</v>
      </c>
      <c r="F10" s="229">
        <v>162542</v>
      </c>
    </row>
    <row r="11" spans="1:6">
      <c r="A11" s="228" t="s">
        <v>51</v>
      </c>
      <c r="B11" s="229">
        <v>32700</v>
      </c>
      <c r="C11" s="230">
        <v>37250</v>
      </c>
      <c r="D11" s="229">
        <v>41670</v>
      </c>
      <c r="E11" s="229">
        <v>45556</v>
      </c>
      <c r="F11" s="229">
        <v>47821</v>
      </c>
    </row>
    <row r="12" spans="1:6" s="18" customFormat="1">
      <c r="A12" s="28" t="s">
        <v>52</v>
      </c>
      <c r="B12" s="231">
        <v>114866</v>
      </c>
      <c r="C12" s="232">
        <v>112667</v>
      </c>
      <c r="D12" s="231">
        <v>112404</v>
      </c>
      <c r="E12" s="231">
        <v>113213</v>
      </c>
      <c r="F12" s="231">
        <v>114720</v>
      </c>
    </row>
    <row r="13" spans="1:6">
      <c r="A13" s="29" t="s">
        <v>30</v>
      </c>
      <c r="B13" s="233">
        <v>13717</v>
      </c>
      <c r="C13" s="234">
        <v>19348</v>
      </c>
      <c r="D13" s="233">
        <v>23173</v>
      </c>
      <c r="E13" s="233">
        <v>25510</v>
      </c>
      <c r="F13" s="233">
        <v>26845</v>
      </c>
    </row>
    <row r="14" spans="1:6" ht="6" customHeight="1">
      <c r="B14" s="235"/>
      <c r="C14" s="236"/>
      <c r="D14" s="237"/>
      <c r="E14" s="237"/>
    </row>
    <row r="15" spans="1:6">
      <c r="A15" s="27" t="s">
        <v>132</v>
      </c>
      <c r="B15" s="235"/>
      <c r="C15" s="236"/>
      <c r="D15" s="237"/>
      <c r="E15" s="237"/>
    </row>
    <row r="16" spans="1:6">
      <c r="A16" s="228" t="s">
        <v>50</v>
      </c>
      <c r="B16" s="229">
        <v>147566</v>
      </c>
      <c r="C16" s="230">
        <v>149424</v>
      </c>
      <c r="D16" s="229">
        <v>153522</v>
      </c>
      <c r="E16" s="229">
        <v>158662</v>
      </c>
      <c r="F16" s="229">
        <v>162368</v>
      </c>
    </row>
    <row r="17" spans="1:6">
      <c r="A17" s="228" t="s">
        <v>51</v>
      </c>
      <c r="B17" s="229">
        <v>32700</v>
      </c>
      <c r="C17" s="230">
        <v>37329</v>
      </c>
      <c r="D17" s="229">
        <v>41761</v>
      </c>
      <c r="E17" s="229">
        <v>45638</v>
      </c>
      <c r="F17" s="229">
        <v>46802</v>
      </c>
    </row>
    <row r="18" spans="1:6" s="18" customFormat="1">
      <c r="A18" s="28" t="s">
        <v>52</v>
      </c>
      <c r="B18" s="231">
        <v>114866</v>
      </c>
      <c r="C18" s="232">
        <v>112095</v>
      </c>
      <c r="D18" s="231">
        <v>111761</v>
      </c>
      <c r="E18" s="231">
        <v>113023</v>
      </c>
      <c r="F18" s="231">
        <v>115566</v>
      </c>
    </row>
    <row r="19" spans="1:6">
      <c r="A19" s="29" t="s">
        <v>30</v>
      </c>
      <c r="B19" s="233">
        <v>13717</v>
      </c>
      <c r="C19" s="234">
        <v>19496</v>
      </c>
      <c r="D19" s="233">
        <v>23355</v>
      </c>
      <c r="E19" s="233">
        <v>25199</v>
      </c>
      <c r="F19" s="233">
        <v>25431</v>
      </c>
    </row>
    <row r="20" spans="1:6" ht="6" customHeight="1">
      <c r="A20" s="238"/>
      <c r="B20" s="235"/>
      <c r="C20" s="230"/>
      <c r="D20" s="237"/>
      <c r="E20" s="239"/>
    </row>
    <row r="21" spans="1:6">
      <c r="A21" s="27" t="s">
        <v>53</v>
      </c>
      <c r="B21" s="235"/>
      <c r="C21" s="236"/>
      <c r="D21" s="237"/>
      <c r="E21" s="239"/>
    </row>
    <row r="22" spans="1:6">
      <c r="A22" s="228" t="s">
        <v>50</v>
      </c>
      <c r="B22" s="229">
        <f t="shared" ref="B22:B25" si="0">B10-B16</f>
        <v>0</v>
      </c>
      <c r="C22" s="230">
        <v>494</v>
      </c>
      <c r="D22" s="229">
        <v>552</v>
      </c>
      <c r="E22" s="229">
        <v>107</v>
      </c>
      <c r="F22" s="229">
        <v>173</v>
      </c>
    </row>
    <row r="23" spans="1:6">
      <c r="A23" s="228" t="s">
        <v>51</v>
      </c>
      <c r="B23" s="229">
        <f t="shared" si="0"/>
        <v>0</v>
      </c>
      <c r="C23" s="230">
        <v>-78</v>
      </c>
      <c r="D23" s="229">
        <v>-91</v>
      </c>
      <c r="E23" s="229">
        <v>-82</v>
      </c>
      <c r="F23" s="229">
        <v>1019</v>
      </c>
    </row>
    <row r="24" spans="1:6" s="18" customFormat="1">
      <c r="A24" s="28" t="s">
        <v>52</v>
      </c>
      <c r="B24" s="231">
        <f t="shared" si="0"/>
        <v>0</v>
      </c>
      <c r="C24" s="232">
        <v>572</v>
      </c>
      <c r="D24" s="231">
        <v>643</v>
      </c>
      <c r="E24" s="231">
        <v>190</v>
      </c>
      <c r="F24" s="231">
        <v>-846</v>
      </c>
    </row>
    <row r="25" spans="1:6">
      <c r="A25" s="29" t="s">
        <v>30</v>
      </c>
      <c r="B25" s="233">
        <f t="shared" si="0"/>
        <v>0</v>
      </c>
      <c r="C25" s="234">
        <v>-148</v>
      </c>
      <c r="D25" s="233">
        <v>-182</v>
      </c>
      <c r="E25" s="233">
        <v>311</v>
      </c>
      <c r="F25" s="233">
        <v>1414</v>
      </c>
    </row>
    <row r="27" spans="1:6">
      <c r="A27" s="40" t="s">
        <v>54</v>
      </c>
    </row>
  </sheetData>
  <mergeCells count="2">
    <mergeCell ref="A3:E3"/>
    <mergeCell ref="A4:E4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8"/>
  <sheetViews>
    <sheetView showGridLines="0" workbookViewId="0"/>
  </sheetViews>
  <sheetFormatPr defaultRowHeight="14.25"/>
  <cols>
    <col min="1" max="1" width="21.375" customWidth="1"/>
    <col min="2" max="16" width="6.375" bestFit="1" customWidth="1"/>
  </cols>
  <sheetData>
    <row r="1" spans="1:10" s="100" customFormat="1" ht="12.75">
      <c r="A1" s="113" t="s">
        <v>159</v>
      </c>
    </row>
    <row r="2" spans="1:10" s="100" customFormat="1" ht="12.75"/>
    <row r="3" spans="1:10" s="100" customFormat="1" ht="12.95" customHeight="1">
      <c r="A3" s="309" t="s">
        <v>58</v>
      </c>
      <c r="B3" s="309"/>
      <c r="C3" s="309"/>
      <c r="D3" s="309"/>
      <c r="E3" s="309"/>
      <c r="F3" s="309"/>
      <c r="G3" s="309"/>
      <c r="H3" s="309"/>
      <c r="I3" s="309"/>
      <c r="J3" s="309"/>
    </row>
    <row r="4" spans="1:10" s="100" customFormat="1" ht="12.75">
      <c r="A4" s="318" t="s">
        <v>60</v>
      </c>
      <c r="B4" s="318"/>
      <c r="C4" s="318"/>
      <c r="D4" s="318"/>
      <c r="E4" s="318"/>
      <c r="F4" s="318"/>
      <c r="G4" s="318"/>
      <c r="H4" s="318"/>
      <c r="I4" s="318"/>
      <c r="J4" s="318"/>
    </row>
    <row r="22" spans="1:16">
      <c r="A22" s="101" t="s">
        <v>157</v>
      </c>
    </row>
    <row r="23" spans="1:16">
      <c r="A23" s="44"/>
      <c r="B23" s="44" t="s">
        <v>41</v>
      </c>
      <c r="C23" s="44" t="s">
        <v>42</v>
      </c>
      <c r="D23" s="44" t="s">
        <v>43</v>
      </c>
      <c r="E23" s="44" t="s">
        <v>35</v>
      </c>
      <c r="F23" s="44" t="s">
        <v>36</v>
      </c>
      <c r="G23" s="44" t="s">
        <v>37</v>
      </c>
      <c r="H23" s="44" t="s">
        <v>38</v>
      </c>
      <c r="I23" s="44" t="s">
        <v>39</v>
      </c>
      <c r="J23" s="44" t="s">
        <v>4</v>
      </c>
      <c r="K23" s="44" t="s">
        <v>5</v>
      </c>
      <c r="L23" s="44" t="s">
        <v>6</v>
      </c>
      <c r="M23" s="44" t="s">
        <v>7</v>
      </c>
      <c r="N23" s="44" t="s">
        <v>8</v>
      </c>
      <c r="O23" s="44" t="s">
        <v>45</v>
      </c>
      <c r="P23" s="44" t="s">
        <v>131</v>
      </c>
    </row>
    <row r="24" spans="1:16">
      <c r="A24" s="46" t="s">
        <v>263</v>
      </c>
      <c r="B24" s="47">
        <v>1.2</v>
      </c>
      <c r="C24" s="47">
        <v>1.6</v>
      </c>
      <c r="D24" s="47">
        <v>2</v>
      </c>
      <c r="E24" s="47">
        <v>2.2999999999999998</v>
      </c>
      <c r="F24" s="47">
        <v>3</v>
      </c>
      <c r="G24" s="47">
        <v>2.9</v>
      </c>
      <c r="H24" s="47">
        <v>3.4</v>
      </c>
      <c r="I24" s="47">
        <v>3.2</v>
      </c>
      <c r="J24" s="47">
        <v>3.3</v>
      </c>
      <c r="K24" s="47">
        <v>2.7</v>
      </c>
      <c r="L24" s="47">
        <v>2.5</v>
      </c>
      <c r="M24" s="47">
        <v>2.2999999999999998</v>
      </c>
      <c r="N24" s="47">
        <v>3.1</v>
      </c>
      <c r="O24" s="47">
        <v>2.5</v>
      </c>
      <c r="P24" s="47">
        <v>1.7</v>
      </c>
    </row>
    <row r="25" spans="1:16">
      <c r="A25" s="46" t="s">
        <v>264</v>
      </c>
      <c r="B25" s="47">
        <v>2.4</v>
      </c>
      <c r="C25" s="47">
        <v>2.6</v>
      </c>
      <c r="D25" s="47">
        <v>3</v>
      </c>
      <c r="E25" s="47">
        <v>3.5</v>
      </c>
      <c r="F25" s="47">
        <v>3.9</v>
      </c>
      <c r="G25" s="47">
        <v>3.6</v>
      </c>
      <c r="H25" s="47">
        <v>3.4</v>
      </c>
      <c r="I25" s="47">
        <v>4.2</v>
      </c>
      <c r="J25" s="47">
        <v>3.5</v>
      </c>
      <c r="K25" s="47">
        <v>3.1</v>
      </c>
      <c r="L25" s="47">
        <v>2.8</v>
      </c>
      <c r="M25" s="47">
        <v>3.3</v>
      </c>
      <c r="N25" s="47">
        <v>3.4</v>
      </c>
      <c r="O25" s="47">
        <v>3.3</v>
      </c>
      <c r="P25" s="47">
        <v>3</v>
      </c>
    </row>
    <row r="26" spans="1:1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6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1:16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</sheetData>
  <mergeCells count="2">
    <mergeCell ref="A3:J3"/>
    <mergeCell ref="A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1</vt:lpstr>
      <vt:lpstr>Table 2</vt:lpstr>
      <vt:lpstr>Table 3</vt:lpstr>
      <vt:lpstr>Table 4</vt:lpstr>
      <vt:lpstr>Figure 1</vt:lpstr>
      <vt:lpstr>Table 5</vt:lpstr>
      <vt:lpstr>Figure 2</vt:lpstr>
      <vt:lpstr>Table 6</vt:lpstr>
      <vt:lpstr>Figure 3</vt:lpstr>
      <vt:lpstr>Figure 4</vt:lpstr>
      <vt:lpstr>Table 7</vt:lpstr>
      <vt:lpstr>Table 8</vt:lpstr>
      <vt:lpstr>Table 9</vt:lpstr>
      <vt:lpstr>Table 10</vt:lpstr>
    </vt:vector>
  </TitlesOfParts>
  <Company>Department of Treasury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2016-17 Pre-election Financial Projections Statement </dc:title>
  <dc:creator>Department of Treasury WA</dc:creator>
  <cp:lastModifiedBy>D'Cruze, Patricia</cp:lastModifiedBy>
  <dcterms:created xsi:type="dcterms:W3CDTF">2014-12-18T01:24:41Z</dcterms:created>
  <dcterms:modified xsi:type="dcterms:W3CDTF">2020-01-31T08:48:22Z</dcterms:modified>
</cp:coreProperties>
</file>