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ations\PUBLICATIONS\WA.gov.au\State Finances\PFPS\"/>
    </mc:Choice>
  </mc:AlternateContent>
  <xr:revisionPtr revIDLastSave="0" documentId="13_ncr:1_{14D5145F-48D7-4A70-835C-751B187DCE4E}" xr6:coauthVersionLast="44" xr6:coauthVersionMax="44" xr10:uidLastSave="{00000000-0000-0000-0000-000000000000}"/>
  <bookViews>
    <workbookView xWindow="390" yWindow="390" windowWidth="21600" windowHeight="11385" xr2:uid="{00000000-000D-0000-FFFF-FFFF00000000}"/>
  </bookViews>
  <sheets>
    <sheet name="Table 4.1" sheetId="7" r:id="rId1"/>
    <sheet name="Table 4.2" sheetId="2" r:id="rId2"/>
  </sheets>
  <definedNames>
    <definedName name="_xlnm.Print_Area" localSheetId="0">'Table 4.1'!#REF!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2" l="1"/>
  <c r="F103" i="2"/>
  <c r="D163" i="2"/>
  <c r="F84" i="2"/>
  <c r="F156" i="2" l="1"/>
  <c r="E163" i="2" l="1"/>
  <c r="F161" i="2"/>
  <c r="F69" i="2"/>
  <c r="C128" i="2"/>
  <c r="G163" i="2"/>
  <c r="F153" i="2"/>
  <c r="F36" i="2"/>
  <c r="C211" i="2"/>
  <c r="C213" i="2" s="1"/>
  <c r="C17" i="2"/>
  <c r="F17" i="2" s="1"/>
  <c r="F109" i="2"/>
  <c r="F112" i="2"/>
  <c r="F143" i="2"/>
  <c r="F97" i="2"/>
  <c r="F146" i="2"/>
  <c r="F131" i="2"/>
  <c r="F78" i="2"/>
  <c r="F137" i="2"/>
  <c r="F81" i="2"/>
  <c r="D211" i="2"/>
  <c r="E211" i="2"/>
  <c r="F209" i="2"/>
  <c r="F59" i="2"/>
  <c r="F57" i="2"/>
  <c r="D213" i="2" l="1"/>
  <c r="E213" i="2"/>
  <c r="G211" i="2"/>
  <c r="G213" i="2" s="1"/>
  <c r="F74" i="2"/>
  <c r="F75" i="2" l="1"/>
  <c r="F187" i="2"/>
  <c r="F128" i="2" l="1"/>
  <c r="F63" i="2"/>
  <c r="F134" i="2"/>
  <c r="F121" i="2"/>
  <c r="F118" i="2"/>
  <c r="F100" i="2"/>
  <c r="F91" i="2"/>
  <c r="F33" i="2"/>
  <c r="F40" i="2"/>
  <c r="F30" i="2"/>
  <c r="F20" i="2"/>
  <c r="F13" i="2"/>
  <c r="F206" i="2" l="1"/>
  <c r="F195" i="2"/>
  <c r="F185" i="2"/>
  <c r="F183" i="2"/>
  <c r="F175" i="2"/>
  <c r="F192" i="2"/>
  <c r="F172" i="2"/>
  <c r="F169" i="2"/>
  <c r="F72" i="2" l="1"/>
  <c r="F67" i="2"/>
  <c r="F61" i="2"/>
  <c r="F47" i="2"/>
  <c r="F49" i="2"/>
  <c r="F50" i="2"/>
  <c r="F149" i="2"/>
  <c r="F140" i="2"/>
  <c r="F125" i="2"/>
  <c r="F115" i="2"/>
  <c r="F94" i="2"/>
  <c r="F87" i="2"/>
  <c r="F53" i="2"/>
  <c r="F43" i="2"/>
  <c r="F26" i="2"/>
  <c r="F23" i="2"/>
  <c r="F202" i="2" l="1"/>
  <c r="F198" i="2"/>
  <c r="F181" i="2"/>
</calcChain>
</file>

<file path=xl/sharedStrings.xml><?xml version="1.0" encoding="utf-8"?>
<sst xmlns="http://schemas.openxmlformats.org/spreadsheetml/2006/main" count="264" uniqueCount="156">
  <si>
    <t>Treasurer's Advance</t>
  </si>
  <si>
    <t>$m</t>
  </si>
  <si>
    <t>Recurrent Appropriations</t>
  </si>
  <si>
    <t>WA Health</t>
  </si>
  <si>
    <t>Lands</t>
  </si>
  <si>
    <t>Treasury</t>
  </si>
  <si>
    <t>Transport</t>
  </si>
  <si>
    <t>Culture and the Arts</t>
  </si>
  <si>
    <t>Finance</t>
  </si>
  <si>
    <t>Fire and Emergency Services</t>
  </si>
  <si>
    <t>Corrective Services</t>
  </si>
  <si>
    <t>Capital Appropriations</t>
  </si>
  <si>
    <t>Total Capital</t>
  </si>
  <si>
    <t>TOTAL</t>
  </si>
  <si>
    <t>New Items</t>
  </si>
  <si>
    <r>
      <t xml:space="preserve">Transfers </t>
    </r>
    <r>
      <rPr>
        <vertAlign val="superscript"/>
        <sz val="8"/>
        <rFont val="Arial"/>
        <family val="2"/>
      </rPr>
      <t>(a)</t>
    </r>
  </si>
  <si>
    <t>Item</t>
  </si>
  <si>
    <t>Total Recurrent</t>
  </si>
  <si>
    <t>Local Government and Communities</t>
  </si>
  <si>
    <t>Budget</t>
  </si>
  <si>
    <t>Item 159: Capital Appropriation</t>
  </si>
  <si>
    <t>Table 4.1</t>
  </si>
  <si>
    <t>Revised Appropriation Limit</t>
  </si>
  <si>
    <t>Approved Excesses</t>
  </si>
  <si>
    <t>Payments</t>
  </si>
  <si>
    <t>Australia</t>
  </si>
  <si>
    <t>Corporation (Western Power)</t>
  </si>
  <si>
    <t>Item 38: Library Board of Western</t>
  </si>
  <si>
    <t>Item 25: Delivery of Services</t>
  </si>
  <si>
    <r>
      <t xml:space="preserve">Drawn against Treasurer's Advance to date </t>
    </r>
    <r>
      <rPr>
        <vertAlign val="superscript"/>
        <sz val="8"/>
        <rFont val="Arial"/>
        <family val="2"/>
      </rPr>
      <t>(b)</t>
    </r>
  </si>
  <si>
    <t>Item 107: Delivery of Services</t>
  </si>
  <si>
    <t>Item 12: Delivery of Services</t>
  </si>
  <si>
    <t>-</t>
  </si>
  <si>
    <t>Item 39: Perth Theatre Trust</t>
  </si>
  <si>
    <t>Mental Health Commission</t>
  </si>
  <si>
    <t>Mines and Petroleum</t>
  </si>
  <si>
    <t>Item 101: Delivery of Services</t>
  </si>
  <si>
    <t>Item 91: Delivery of Services</t>
  </si>
  <si>
    <t>Chemistry Centre (WA)</t>
  </si>
  <si>
    <t>New Item: Capital Appropriation</t>
  </si>
  <si>
    <t>Item 35: Delivery of Services</t>
  </si>
  <si>
    <t>Commission</t>
  </si>
  <si>
    <t>Operating Subsidy Payments</t>
  </si>
  <si>
    <t>Government Equity Contributions</t>
  </si>
  <si>
    <t>Corporation</t>
  </si>
  <si>
    <t>Corporation (Horizon Power)</t>
  </si>
  <si>
    <t>Item 11: Delivery of Services</t>
  </si>
  <si>
    <t>Item 94: Delivery of Services</t>
  </si>
  <si>
    <t>Item 115: Delivery of Services</t>
  </si>
  <si>
    <t xml:space="preserve">Attorney General </t>
  </si>
  <si>
    <t>Commerce</t>
  </si>
  <si>
    <t>Fisheries</t>
  </si>
  <si>
    <t>Item 100: Delivery of Services</t>
  </si>
  <si>
    <t>Item 80: Delivery of Services</t>
  </si>
  <si>
    <t xml:space="preserve">Item 42: Bunbury Water </t>
  </si>
  <si>
    <t>Item 43: Busselton Water</t>
  </si>
  <si>
    <t>Item 48: Regional Power</t>
  </si>
  <si>
    <t>Item 139: Electricity Networks</t>
  </si>
  <si>
    <t xml:space="preserve">Item 142: Regional Power </t>
  </si>
  <si>
    <t>Authority</t>
  </si>
  <si>
    <t>Item 136: Animal Resources</t>
  </si>
  <si>
    <t>Item 41: Delivery of Services</t>
  </si>
  <si>
    <t>Item 69: Delivery of Services</t>
  </si>
  <si>
    <t>Item 73: Delivery of Services</t>
  </si>
  <si>
    <t>Item 36: Delivery of Services</t>
  </si>
  <si>
    <t xml:space="preserve">Item 53: Attorney General </t>
  </si>
  <si>
    <t xml:space="preserve">Subsidies and Transfer </t>
  </si>
  <si>
    <t>Item 64: All Other Grants,</t>
  </si>
  <si>
    <t>Education</t>
  </si>
  <si>
    <t>Item 151: Capital Appropriation</t>
  </si>
  <si>
    <t>Registrar, Western Australian</t>
  </si>
  <si>
    <t>Industrial Relations</t>
  </si>
  <si>
    <t>Item 157: Capital Appropriation</t>
  </si>
  <si>
    <t>Item 168: Capital Appropriation</t>
  </si>
  <si>
    <t xml:space="preserve">Child Protection and </t>
  </si>
  <si>
    <t>Family Support</t>
  </si>
  <si>
    <t>Item 160: Capital Appropriation</t>
  </si>
  <si>
    <t>Premier and Cabinet</t>
  </si>
  <si>
    <t>Item 5: Delivery of Services</t>
  </si>
  <si>
    <t>WA Tourism Commission</t>
  </si>
  <si>
    <t>Item 10: Delivery of Services</t>
  </si>
  <si>
    <t>Item 14: Delivery of Services</t>
  </si>
  <si>
    <t xml:space="preserve">Training and Workforce </t>
  </si>
  <si>
    <t>Development</t>
  </si>
  <si>
    <t>Schools Curriculum and</t>
  </si>
  <si>
    <t>Standards Authority</t>
  </si>
  <si>
    <t>Item 31: Delivery of Services</t>
  </si>
  <si>
    <t xml:space="preserve">Commissioner for Equal </t>
  </si>
  <si>
    <t>Opportunity</t>
  </si>
  <si>
    <t>Item 75: Delivery of Services</t>
  </si>
  <si>
    <t>Zoological Parks Authority</t>
  </si>
  <si>
    <t>Item 87: Delivery of Services</t>
  </si>
  <si>
    <t>Water</t>
  </si>
  <si>
    <t>Item 96: Delivery of Services</t>
  </si>
  <si>
    <t>Sports and Recreation</t>
  </si>
  <si>
    <t>Item 97: Delivery of Services</t>
  </si>
  <si>
    <t>Commissioner of Main Roads</t>
  </si>
  <si>
    <t>Item 106: Delivery of Services</t>
  </si>
  <si>
    <t>Item 51: Western Australian</t>
  </si>
  <si>
    <t>Land Authority</t>
  </si>
  <si>
    <t>Agriculture and Food</t>
  </si>
  <si>
    <t>New Item: Department of Transport</t>
  </si>
  <si>
    <t>New Item: Bell Group Administration</t>
  </si>
  <si>
    <t>Wind Up and Associated Costs</t>
  </si>
  <si>
    <t>AUTHORISED LIMIT</t>
  </si>
  <si>
    <t>2016-17</t>
  </si>
  <si>
    <t>2015-16</t>
  </si>
  <si>
    <t>Actual</t>
  </si>
  <si>
    <t>Total projected to be drawn against Treasurer's Advance authorisation</t>
  </si>
  <si>
    <t>Comprising</t>
  </si>
  <si>
    <t>Net recoverable advances as at 30 June</t>
  </si>
  <si>
    <t>Overdrawn Special Purpose Accounts</t>
  </si>
  <si>
    <t>Excesses and New Items</t>
  </si>
  <si>
    <r>
      <t xml:space="preserve">Projection </t>
    </r>
    <r>
      <rPr>
        <vertAlign val="superscript"/>
        <sz val="8"/>
        <rFont val="Arial"/>
        <family val="2"/>
      </rPr>
      <t>(a)</t>
    </r>
  </si>
  <si>
    <t>- recurrent</t>
  </si>
  <si>
    <t>- capital</t>
  </si>
  <si>
    <t>New Item: Forest Products</t>
  </si>
  <si>
    <t>State Development</t>
  </si>
  <si>
    <t>Item 67: Delivery of Services</t>
  </si>
  <si>
    <t>Item 104: Delivery of Services</t>
  </si>
  <si>
    <t>Disability Services Commission</t>
  </si>
  <si>
    <t>Item 109:  Delivery of Services</t>
  </si>
  <si>
    <t>Item 111:  Delivery of Services</t>
  </si>
  <si>
    <t>Item 114:  Delivery of Services</t>
  </si>
  <si>
    <t>Parks and Wildlife</t>
  </si>
  <si>
    <t>Item 83: Delivery of Services</t>
  </si>
  <si>
    <t>Planning</t>
  </si>
  <si>
    <t>Item 93: Delivery of Services</t>
  </si>
  <si>
    <t xml:space="preserve">Item 56: Metropolitan </t>
  </si>
  <si>
    <t>Redevelopment Authority</t>
  </si>
  <si>
    <t>Item 6: Administered Grants,</t>
  </si>
  <si>
    <t xml:space="preserve"> Transfer Payments</t>
  </si>
  <si>
    <t xml:space="preserve">Subsidies and Other </t>
  </si>
  <si>
    <t>Item 28: Delivery of Services</t>
  </si>
  <si>
    <t>Item 119: Delivery of Services</t>
  </si>
  <si>
    <t>Western Australia Police</t>
  </si>
  <si>
    <t xml:space="preserve">Western Australia Police </t>
  </si>
  <si>
    <t xml:space="preserve">Grants, Subsidies and  </t>
  </si>
  <si>
    <t>Transfer Payments</t>
  </si>
  <si>
    <t xml:space="preserve"> Centre Trust</t>
  </si>
  <si>
    <t>Racing, Gaming and Liquor</t>
  </si>
  <si>
    <t>Centre Trust</t>
  </si>
  <si>
    <t xml:space="preserve">Western Australian Sports </t>
  </si>
  <si>
    <t>Item 121: Administered Grants,</t>
  </si>
  <si>
    <t>Item 120: Delivery of Services</t>
  </si>
  <si>
    <t>Item 70: Administered Grants,</t>
  </si>
  <si>
    <t>New Item: Administered Grants,</t>
  </si>
  <si>
    <t>Item 92: Delivery of Services</t>
  </si>
  <si>
    <r>
      <t>-</t>
    </r>
    <r>
      <rPr>
        <vertAlign val="superscript"/>
        <sz val="8"/>
        <rFont val="Arial"/>
        <family val="2"/>
      </rPr>
      <t>(c)</t>
    </r>
  </si>
  <si>
    <t>Office of Emergency Management</t>
  </si>
  <si>
    <t>TREASURER’S ADVANCE</t>
  </si>
  <si>
    <t>Table 4.2</t>
  </si>
  <si>
    <t>TRANSFERS, EXCESSES AND NEW ITEMS</t>
  </si>
  <si>
    <t>Item 125: Capital Appropriation</t>
  </si>
  <si>
    <t>Item 126: Capital Appropriation</t>
  </si>
  <si>
    <t>Item 129: Capital Appropriation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</si>
</sst>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#,##0.0\ \ \ \ \ \ \ \ \ ;\-#,##0.0\ \ \ \ \ \ \ \ \ ;\-\ \ \ \ \ \ "/>
    <numFmt numFmtId="166" formatCode="#,##0.0\ \ \ \ \ \ \ \ \ \ \ \ ;\-#,##0.0\ \ \ \ \ \ \ \ \ \ \ \ ;\-\ \ \ \ \ \ \ \ \ "/>
    <numFmt numFmtId="167" formatCode="#,##0.0;\-#,##0.0;\-"/>
    <numFmt numFmtId="168" formatCode="0.0"/>
    <numFmt numFmtId="169" formatCode="#,##0;\-#,##0;\-"/>
    <numFmt numFmtId="170" formatCode="#,##0.00;\-#,##0.00;\-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8"/>
      <color indexed="48"/>
      <name val="Tahoma"/>
      <family val="2"/>
    </font>
    <font>
      <sz val="8"/>
      <name val="Tahoma"/>
      <family val="2"/>
    </font>
    <font>
      <b/>
      <sz val="10"/>
      <color indexed="48"/>
      <name val="Tahoma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vertAlign val="superscript"/>
      <sz val="10"/>
      <color rgb="FF000000"/>
      <name val="Times New Roman"/>
      <family val="1"/>
    </font>
    <font>
      <b/>
      <i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 applyFont="0" applyFill="0" applyBorder="0" applyAlignment="0" applyProtection="0"/>
    <xf numFmtId="164" fontId="5" fillId="0" borderId="0">
      <alignment horizontal="left" vertical="center"/>
    </xf>
    <xf numFmtId="0" fontId="6" fillId="0" borderId="0"/>
    <xf numFmtId="164" fontId="7" fillId="0" borderId="0">
      <alignment horizontal="left" vertical="center"/>
    </xf>
    <xf numFmtId="0" fontId="10" fillId="0" borderId="0"/>
    <xf numFmtId="0" fontId="2" fillId="0" borderId="0"/>
  </cellStyleXfs>
  <cellXfs count="99">
    <xf numFmtId="0" fontId="0" fillId="0" borderId="0" xfId="0"/>
    <xf numFmtId="0" fontId="3" fillId="0" borderId="0" xfId="4"/>
    <xf numFmtId="0" fontId="3" fillId="0" borderId="0" xfId="4" applyBorder="1"/>
    <xf numFmtId="0" fontId="3" fillId="0" borderId="0" xfId="4" applyFill="1" applyAlignment="1">
      <alignment horizontal="left"/>
    </xf>
    <xf numFmtId="0" fontId="3" fillId="0" borderId="0" xfId="4" applyFill="1"/>
    <xf numFmtId="165" fontId="3" fillId="0" borderId="0" xfId="4" applyNumberFormat="1" applyFill="1" applyAlignment="1">
      <alignment horizontal="right"/>
    </xf>
    <xf numFmtId="166" fontId="3" fillId="0" borderId="0" xfId="4" applyNumberFormat="1" applyAlignment="1">
      <alignment horizontal="right"/>
    </xf>
    <xf numFmtId="165" fontId="3" fillId="0" borderId="0" xfId="4" applyNumberFormat="1" applyAlignment="1">
      <alignment horizontal="right"/>
    </xf>
    <xf numFmtId="166" fontId="3" fillId="0" borderId="0" xfId="4" applyNumberFormat="1" applyFill="1" applyAlignment="1">
      <alignment horizontal="right"/>
    </xf>
    <xf numFmtId="0" fontId="3" fillId="0" borderId="0" xfId="4" applyAlignment="1">
      <alignment horizontal="left"/>
    </xf>
    <xf numFmtId="0" fontId="8" fillId="0" borderId="0" xfId="4" applyFont="1" applyFill="1"/>
    <xf numFmtId="0" fontId="8" fillId="0" borderId="0" xfId="4" applyFont="1" applyFill="1" applyAlignment="1">
      <alignment horizontal="left"/>
    </xf>
    <xf numFmtId="0" fontId="3" fillId="0" borderId="0" xfId="4" applyFont="1" applyFill="1"/>
    <xf numFmtId="0" fontId="3" fillId="0" borderId="0" xfId="4" applyFont="1" applyFill="1" applyAlignment="1">
      <alignment horizontal="left"/>
    </xf>
    <xf numFmtId="0" fontId="3" fillId="0" borderId="0" xfId="1" applyFont="1" applyFill="1"/>
    <xf numFmtId="0" fontId="3" fillId="0" borderId="0" xfId="4" applyFill="1" applyAlignment="1">
      <alignment horizontal="left" indent="1"/>
    </xf>
    <xf numFmtId="0" fontId="3" fillId="0" borderId="0" xfId="4" applyFont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6" fontId="3" fillId="0" borderId="0" xfId="4" applyNumberFormat="1" applyFont="1" applyAlignment="1">
      <alignment horizontal="right" vertical="center"/>
    </xf>
    <xf numFmtId="166" fontId="3" fillId="0" borderId="0" xfId="4" applyNumberFormat="1" applyFont="1" applyFill="1" applyAlignment="1">
      <alignment horizontal="right" vertical="center"/>
    </xf>
    <xf numFmtId="0" fontId="3" fillId="0" borderId="0" xfId="4" applyFont="1" applyFill="1" applyAlignment="1">
      <alignment horizontal="right" vertical="center"/>
    </xf>
    <xf numFmtId="167" fontId="3" fillId="0" borderId="0" xfId="4" applyNumberFormat="1" applyFont="1" applyFill="1" applyAlignment="1">
      <alignment horizontal="right" vertical="center"/>
    </xf>
    <xf numFmtId="167" fontId="3" fillId="0" borderId="0" xfId="4" quotePrefix="1" applyNumberFormat="1" applyFont="1" applyFill="1" applyAlignment="1">
      <alignment horizontal="right" vertical="center"/>
    </xf>
    <xf numFmtId="166" fontId="3" fillId="0" borderId="0" xfId="4" quotePrefix="1" applyNumberFormat="1" applyFill="1" applyAlignment="1">
      <alignment horizontal="center"/>
    </xf>
    <xf numFmtId="166" fontId="3" fillId="2" borderId="0" xfId="4" applyNumberFormat="1" applyFont="1" applyFill="1" applyAlignment="1">
      <alignment horizontal="right" vertical="center"/>
    </xf>
    <xf numFmtId="167" fontId="3" fillId="2" borderId="0" xfId="4" applyNumberFormat="1" applyFont="1" applyFill="1" applyAlignment="1">
      <alignment horizontal="right" vertical="center"/>
    </xf>
    <xf numFmtId="0" fontId="3" fillId="0" borderId="0" xfId="4" applyFill="1" applyBorder="1"/>
    <xf numFmtId="166" fontId="3" fillId="0" borderId="0" xfId="4" applyNumberFormat="1" applyFont="1" applyFill="1" applyBorder="1" applyAlignment="1">
      <alignment horizontal="right" vertical="center"/>
    </xf>
    <xf numFmtId="0" fontId="3" fillId="2" borderId="0" xfId="4" applyFill="1"/>
    <xf numFmtId="0" fontId="3" fillId="0" borderId="0" xfId="10" applyFont="1"/>
    <xf numFmtId="0" fontId="3" fillId="0" borderId="0" xfId="10" applyFont="1" applyAlignment="1"/>
    <xf numFmtId="0" fontId="3" fillId="0" borderId="0" xfId="10" applyFont="1" applyFill="1"/>
    <xf numFmtId="168" fontId="3" fillId="0" borderId="0" xfId="10" applyNumberFormat="1" applyFont="1"/>
    <xf numFmtId="0" fontId="11" fillId="0" borderId="0" xfId="10" applyFont="1"/>
    <xf numFmtId="0" fontId="8" fillId="0" borderId="0" xfId="4" applyFont="1"/>
    <xf numFmtId="165" fontId="8" fillId="0" borderId="0" xfId="4" applyNumberFormat="1" applyFont="1" applyAlignment="1">
      <alignment horizontal="right"/>
    </xf>
    <xf numFmtId="0" fontId="3" fillId="0" borderId="0" xfId="4" applyFont="1" applyAlignment="1">
      <alignment horizontal="right" wrapText="1"/>
    </xf>
    <xf numFmtId="0" fontId="3" fillId="0" borderId="0" xfId="4" applyFont="1" applyFill="1" applyAlignment="1">
      <alignment horizontal="right" wrapText="1"/>
    </xf>
    <xf numFmtId="166" fontId="3" fillId="0" borderId="0" xfId="4" applyNumberFormat="1" applyFont="1" applyFill="1" applyAlignment="1">
      <alignment horizontal="right" wrapText="1"/>
    </xf>
    <xf numFmtId="166" fontId="3" fillId="2" borderId="0" xfId="4" applyNumberFormat="1" applyFont="1" applyFill="1" applyAlignment="1">
      <alignment horizontal="right" wrapText="1"/>
    </xf>
    <xf numFmtId="0" fontId="12" fillId="0" borderId="0" xfId="4" applyFont="1" applyFill="1"/>
    <xf numFmtId="167" fontId="12" fillId="0" borderId="1" xfId="4" applyNumberFormat="1" applyFont="1" applyFill="1" applyBorder="1" applyAlignment="1">
      <alignment horizontal="right" vertical="center"/>
    </xf>
    <xf numFmtId="0" fontId="8" fillId="0" borderId="0" xfId="4" applyFont="1" applyAlignment="1">
      <alignment horizontal="left"/>
    </xf>
    <xf numFmtId="166" fontId="8" fillId="0" borderId="0" xfId="4" applyNumberFormat="1" applyFont="1" applyAlignment="1">
      <alignment horizontal="right"/>
    </xf>
    <xf numFmtId="167" fontId="12" fillId="0" borderId="3" xfId="4" applyNumberFormat="1" applyFont="1" applyFill="1" applyBorder="1" applyAlignment="1">
      <alignment horizontal="right" vertical="center"/>
    </xf>
    <xf numFmtId="167" fontId="12" fillId="2" borderId="3" xfId="4" applyNumberFormat="1" applyFont="1" applyFill="1" applyBorder="1" applyAlignment="1">
      <alignment horizontal="right" vertical="center"/>
    </xf>
    <xf numFmtId="168" fontId="3" fillId="0" borderId="0" xfId="4" applyNumberFormat="1" applyFill="1"/>
    <xf numFmtId="167" fontId="3" fillId="0" borderId="0" xfId="4" applyNumberFormat="1" applyFill="1"/>
    <xf numFmtId="0" fontId="9" fillId="0" borderId="0" xfId="4" applyFont="1" applyFill="1" applyAlignment="1">
      <alignment horizontal="left"/>
    </xf>
    <xf numFmtId="0" fontId="3" fillId="0" borderId="0" xfId="4" applyFont="1" applyFill="1" applyBorder="1" applyAlignment="1">
      <alignment horizontal="right" vertical="center"/>
    </xf>
    <xf numFmtId="0" fontId="3" fillId="0" borderId="0" xfId="4" applyFill="1" applyAlignment="1">
      <alignment horizontal="center"/>
    </xf>
    <xf numFmtId="167" fontId="8" fillId="2" borderId="1" xfId="4" applyNumberFormat="1" applyFont="1" applyFill="1" applyBorder="1"/>
    <xf numFmtId="0" fontId="8" fillId="0" borderId="0" xfId="4" applyFont="1" applyBorder="1"/>
    <xf numFmtId="0" fontId="8" fillId="0" borderId="0" xfId="4" applyFont="1" applyBorder="1" applyAlignment="1">
      <alignment horizontal="right" vertical="center"/>
    </xf>
    <xf numFmtId="166" fontId="8" fillId="0" borderId="0" xfId="4" applyNumberFormat="1" applyFont="1" applyFill="1" applyBorder="1" applyAlignment="1">
      <alignment horizontal="right" vertical="center"/>
    </xf>
    <xf numFmtId="0" fontId="8" fillId="2" borderId="3" xfId="4" applyFont="1" applyFill="1" applyBorder="1"/>
    <xf numFmtId="0" fontId="8" fillId="2" borderId="0" xfId="4" applyFont="1" applyFill="1" applyBorder="1"/>
    <xf numFmtId="0" fontId="8" fillId="0" borderId="3" xfId="4" applyFont="1" applyBorder="1"/>
    <xf numFmtId="0" fontId="8" fillId="0" borderId="3" xfId="4" applyFont="1" applyBorder="1" applyAlignment="1">
      <alignment horizontal="right" vertical="center"/>
    </xf>
    <xf numFmtId="166" fontId="8" fillId="0" borderId="3" xfId="4" applyNumberFormat="1" applyFont="1" applyFill="1" applyBorder="1" applyAlignment="1">
      <alignment horizontal="right" vertical="center"/>
    </xf>
    <xf numFmtId="0" fontId="8" fillId="0" borderId="3" xfId="4" applyFont="1" applyFill="1" applyBorder="1" applyAlignment="1">
      <alignment horizontal="right" vertical="center"/>
    </xf>
    <xf numFmtId="0" fontId="8" fillId="0" borderId="0" xfId="10" applyFont="1" applyFill="1"/>
    <xf numFmtId="0" fontId="3" fillId="0" borderId="0" xfId="10" applyFont="1" applyFill="1" applyAlignment="1">
      <alignment horizontal="left" indent="1"/>
    </xf>
    <xf numFmtId="0" fontId="3" fillId="0" borderId="0" xfId="10" quotePrefix="1" applyFont="1" applyFill="1" applyAlignment="1">
      <alignment horizontal="left" indent="1"/>
    </xf>
    <xf numFmtId="0" fontId="3" fillId="0" borderId="3" xfId="10" applyFont="1" applyFill="1" applyBorder="1"/>
    <xf numFmtId="0" fontId="3" fillId="2" borderId="3" xfId="10" applyFont="1" applyFill="1" applyBorder="1"/>
    <xf numFmtId="0" fontId="3" fillId="2" borderId="0" xfId="10" applyFont="1" applyFill="1"/>
    <xf numFmtId="0" fontId="9" fillId="0" borderId="0" xfId="10" applyFont="1" applyFill="1"/>
    <xf numFmtId="0" fontId="3" fillId="0" borderId="0" xfId="10" applyFont="1" applyFill="1" applyAlignment="1">
      <alignment horizontal="right"/>
    </xf>
    <xf numFmtId="0" fontId="3" fillId="2" borderId="0" xfId="10" applyFont="1" applyFill="1" applyAlignment="1">
      <alignment horizontal="right"/>
    </xf>
    <xf numFmtId="0" fontId="8" fillId="2" borderId="0" xfId="10" applyFont="1" applyFill="1" applyAlignment="1">
      <alignment horizontal="right"/>
    </xf>
    <xf numFmtId="0" fontId="3" fillId="0" borderId="0" xfId="10" applyFont="1" applyAlignment="1">
      <alignment horizontal="right"/>
    </xf>
    <xf numFmtId="0" fontId="8" fillId="0" borderId="0" xfId="10" applyFont="1" applyFill="1" applyAlignment="1">
      <alignment horizontal="right"/>
    </xf>
    <xf numFmtId="167" fontId="3" fillId="2" borderId="0" xfId="10" applyNumberFormat="1" applyFont="1" applyFill="1" applyAlignment="1">
      <alignment horizontal="right"/>
    </xf>
    <xf numFmtId="0" fontId="3" fillId="0" borderId="0" xfId="4" applyFont="1" applyFill="1" applyAlignment="1">
      <alignment horizontal="left" indent="1"/>
    </xf>
    <xf numFmtId="168" fontId="3" fillId="0" borderId="0" xfId="4" quotePrefix="1" applyNumberFormat="1" applyFill="1" applyAlignment="1">
      <alignment horizontal="right"/>
    </xf>
    <xf numFmtId="0" fontId="9" fillId="0" borderId="0" xfId="4" applyFont="1" applyFill="1" applyAlignment="1"/>
    <xf numFmtId="170" fontId="3" fillId="0" borderId="0" xfId="4" applyNumberFormat="1" applyFill="1"/>
    <xf numFmtId="167" fontId="12" fillId="0" borderId="3" xfId="4" quotePrefix="1" applyNumberFormat="1" applyFont="1" applyFill="1" applyBorder="1" applyAlignment="1">
      <alignment horizontal="right" vertical="center"/>
    </xf>
    <xf numFmtId="169" fontId="3" fillId="0" borderId="0" xfId="4" applyNumberFormat="1" applyFill="1"/>
    <xf numFmtId="168" fontId="3" fillId="2" borderId="0" xfId="10" applyNumberFormat="1" applyFont="1" applyFill="1" applyAlignment="1">
      <alignment horizontal="right"/>
    </xf>
    <xf numFmtId="167" fontId="8" fillId="0" borderId="1" xfId="4" applyNumberFormat="1" applyFont="1" applyFill="1" applyBorder="1" applyAlignment="1">
      <alignment horizontal="right" vertical="center"/>
    </xf>
    <xf numFmtId="167" fontId="8" fillId="2" borderId="3" xfId="4" applyNumberFormat="1" applyFont="1" applyFill="1" applyBorder="1"/>
    <xf numFmtId="0" fontId="9" fillId="2" borderId="0" xfId="10" applyFont="1" applyFill="1" applyAlignment="1">
      <alignment horizontal="right"/>
    </xf>
    <xf numFmtId="0" fontId="3" fillId="0" borderId="0" xfId="4" quotePrefix="1" applyFill="1" applyAlignment="1">
      <alignment horizontal="left" indent="1"/>
    </xf>
    <xf numFmtId="0" fontId="9" fillId="0" borderId="0" xfId="4" applyFont="1" applyFill="1" applyAlignment="1">
      <alignment horizontal="left" indent="1"/>
    </xf>
    <xf numFmtId="0" fontId="13" fillId="0" borderId="0" xfId="0" applyFont="1"/>
    <xf numFmtId="0" fontId="3" fillId="0" borderId="0" xfId="4" applyFill="1"/>
    <xf numFmtId="0" fontId="3" fillId="0" borderId="0" xfId="4" applyFill="1" applyAlignment="1">
      <alignment horizontal="left" indent="1"/>
    </xf>
    <xf numFmtId="167" fontId="3" fillId="0" borderId="0" xfId="4" applyNumberFormat="1" applyFont="1" applyFill="1" applyAlignment="1">
      <alignment horizontal="right" vertical="center"/>
    </xf>
    <xf numFmtId="167" fontId="3" fillId="2" borderId="0" xfId="4" applyNumberFormat="1" applyFont="1" applyFill="1" applyAlignment="1">
      <alignment horizontal="right" vertical="center"/>
    </xf>
    <xf numFmtId="168" fontId="3" fillId="0" borderId="0" xfId="4" applyNumberFormat="1" applyFill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0" fontId="3" fillId="0" borderId="2" xfId="4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</cellXfs>
  <cellStyles count="12">
    <cellStyle name="Comma 2" xfId="2" xr:uid="{00000000-0005-0000-0000-000000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  <cellStyle name="Normal 5" xfId="10" xr:uid="{00000000-0005-0000-0000-000006000000}"/>
    <cellStyle name="Normal 5 2" xfId="11" xr:uid="{00000000-0005-0000-0000-000007000000}"/>
    <cellStyle name="Style 1" xfId="6" xr:uid="{00000000-0005-0000-0000-000008000000}"/>
    <cellStyle name="Style1" xfId="7" xr:uid="{00000000-0005-0000-0000-000009000000}"/>
    <cellStyle name="Style4" xfId="8" xr:uid="{00000000-0005-0000-0000-00000A000000}"/>
    <cellStyle name="Style8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6"/>
  <sheetViews>
    <sheetView showGridLines="0" tabSelected="1" zoomScale="115" zoomScaleNormal="115" workbookViewId="0"/>
  </sheetViews>
  <sheetFormatPr defaultRowHeight="11.25" x14ac:dyDescent="0.2"/>
  <cols>
    <col min="1" max="1" width="53.625" style="31" customWidth="1"/>
    <col min="2" max="2" width="8.5" style="30" customWidth="1"/>
    <col min="3" max="3" width="11" style="30" customWidth="1"/>
    <col min="4" max="4" width="8.5" style="30" customWidth="1"/>
    <col min="5" max="16384" width="9" style="30"/>
  </cols>
  <sheetData>
    <row r="1" spans="1:3" ht="12.75" x14ac:dyDescent="0.2">
      <c r="A1" s="87" t="s">
        <v>21</v>
      </c>
      <c r="B1" s="87"/>
      <c r="C1" s="87"/>
    </row>
    <row r="2" spans="1:3" ht="12.75" x14ac:dyDescent="0.2">
      <c r="A2" s="87"/>
      <c r="B2" s="87"/>
      <c r="C2" s="87"/>
    </row>
    <row r="3" spans="1:3" s="32" customFormat="1" ht="12" customHeight="1" thickBot="1" x14ac:dyDescent="0.25">
      <c r="A3" s="94" t="s">
        <v>150</v>
      </c>
      <c r="B3" s="95"/>
      <c r="C3" s="95"/>
    </row>
    <row r="4" spans="1:3" s="32" customFormat="1" ht="2.25" customHeight="1" x14ac:dyDescent="0.2">
      <c r="A4" s="65"/>
      <c r="B4" s="65"/>
      <c r="C4" s="66"/>
    </row>
    <row r="5" spans="1:3" s="32" customFormat="1" x14ac:dyDescent="0.2">
      <c r="B5" s="69" t="s">
        <v>106</v>
      </c>
      <c r="C5" s="70" t="s">
        <v>105</v>
      </c>
    </row>
    <row r="6" spans="1:3" s="32" customFormat="1" x14ac:dyDescent="0.2">
      <c r="B6" s="69" t="s">
        <v>107</v>
      </c>
      <c r="C6" s="70" t="s">
        <v>113</v>
      </c>
    </row>
    <row r="7" spans="1:3" s="32" customFormat="1" ht="12" customHeight="1" x14ac:dyDescent="0.2">
      <c r="B7" s="69" t="s">
        <v>1</v>
      </c>
      <c r="C7" s="70" t="s">
        <v>1</v>
      </c>
    </row>
    <row r="8" spans="1:3" s="32" customFormat="1" x14ac:dyDescent="0.2">
      <c r="A8" s="62" t="s">
        <v>104</v>
      </c>
      <c r="B8" s="73">
        <v>645.20000000000005</v>
      </c>
      <c r="C8" s="71">
        <v>632.4</v>
      </c>
    </row>
    <row r="9" spans="1:3" s="32" customFormat="1" ht="3" customHeight="1" x14ac:dyDescent="0.2">
      <c r="C9" s="67"/>
    </row>
    <row r="10" spans="1:3" s="32" customFormat="1" x14ac:dyDescent="0.2">
      <c r="A10" s="68" t="s">
        <v>108</v>
      </c>
      <c r="B10" s="68">
        <v>511.8</v>
      </c>
      <c r="C10" s="84">
        <v>436.5</v>
      </c>
    </row>
    <row r="11" spans="1:3" s="32" customFormat="1" ht="3" customHeight="1" x14ac:dyDescent="0.2">
      <c r="B11" s="69"/>
      <c r="C11" s="70"/>
    </row>
    <row r="12" spans="1:3" x14ac:dyDescent="0.2">
      <c r="A12" s="32" t="s">
        <v>109</v>
      </c>
      <c r="B12" s="72"/>
      <c r="C12" s="67"/>
    </row>
    <row r="13" spans="1:3" x14ac:dyDescent="0.2">
      <c r="A13" s="63" t="s">
        <v>110</v>
      </c>
      <c r="B13" s="72">
        <v>10.199999999999999</v>
      </c>
      <c r="C13" s="81">
        <v>20</v>
      </c>
    </row>
    <row r="14" spans="1:3" x14ac:dyDescent="0.2">
      <c r="A14" s="63" t="s">
        <v>111</v>
      </c>
      <c r="B14" s="72">
        <v>10.4</v>
      </c>
      <c r="C14" s="74">
        <v>0</v>
      </c>
    </row>
    <row r="15" spans="1:3" x14ac:dyDescent="0.2">
      <c r="A15" s="63" t="s">
        <v>112</v>
      </c>
      <c r="B15" s="72"/>
      <c r="C15" s="70"/>
    </row>
    <row r="16" spans="1:3" x14ac:dyDescent="0.2">
      <c r="A16" s="64" t="s">
        <v>114</v>
      </c>
      <c r="B16" s="72">
        <v>261.5</v>
      </c>
      <c r="C16" s="81">
        <v>305</v>
      </c>
    </row>
    <row r="17" spans="1:6" x14ac:dyDescent="0.2">
      <c r="A17" s="64" t="s">
        <v>115</v>
      </c>
      <c r="B17" s="72">
        <v>229.7</v>
      </c>
      <c r="C17" s="70">
        <v>111.6</v>
      </c>
    </row>
    <row r="18" spans="1:6" ht="3" customHeight="1" x14ac:dyDescent="0.2">
      <c r="A18" s="32"/>
      <c r="B18" s="72"/>
      <c r="C18" s="72"/>
    </row>
    <row r="19" spans="1:6" x14ac:dyDescent="0.2">
      <c r="A19" s="32"/>
    </row>
    <row r="20" spans="1:6" ht="11.25" customHeight="1" x14ac:dyDescent="0.2">
      <c r="A20" s="30"/>
    </row>
    <row r="21" spans="1:6" ht="11.25" customHeight="1" x14ac:dyDescent="0.2">
      <c r="A21" s="30"/>
    </row>
    <row r="22" spans="1:6" x14ac:dyDescent="0.2">
      <c r="A22" s="30"/>
    </row>
    <row r="23" spans="1:6" x14ac:dyDescent="0.2">
      <c r="A23" s="30"/>
    </row>
    <row r="24" spans="1:6" ht="3" customHeight="1" x14ac:dyDescent="0.2">
      <c r="A24" s="30"/>
    </row>
    <row r="25" spans="1:6" x14ac:dyDescent="0.2">
      <c r="A25" s="30"/>
    </row>
    <row r="26" spans="1:6" x14ac:dyDescent="0.2">
      <c r="A26" s="30"/>
    </row>
    <row r="27" spans="1:6" x14ac:dyDescent="0.2">
      <c r="E27" s="33"/>
      <c r="F27" s="33"/>
    </row>
    <row r="30" spans="1:6" x14ac:dyDescent="0.2">
      <c r="E30" s="33"/>
    </row>
    <row r="34" spans="1:1" ht="15.75" x14ac:dyDescent="0.2">
      <c r="A34" s="34"/>
    </row>
    <row r="107" spans="6:8" x14ac:dyDescent="0.2">
      <c r="F107" s="30">
        <v>2.7</v>
      </c>
      <c r="H107" s="30">
        <v>2.7</v>
      </c>
    </row>
    <row r="196" spans="8:8" x14ac:dyDescent="0.2">
      <c r="H196" s="30">
        <v>324</v>
      </c>
    </row>
  </sheetData>
  <mergeCells count="1">
    <mergeCell ref="A3:C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4"/>
  <sheetViews>
    <sheetView showGridLines="0" zoomScale="115" zoomScaleNormal="115" workbookViewId="0"/>
  </sheetViews>
  <sheetFormatPr defaultRowHeight="11.25" x14ac:dyDescent="0.2"/>
  <cols>
    <col min="1" max="1" width="23.5" style="1" customWidth="1"/>
    <col min="2" max="2" width="9.375" style="1" customWidth="1"/>
    <col min="3" max="4" width="9.375" style="17" customWidth="1"/>
    <col min="5" max="5" width="9.375" style="21" customWidth="1"/>
    <col min="6" max="6" width="9.375" style="20" customWidth="1"/>
    <col min="7" max="7" width="9.375" style="29" customWidth="1"/>
    <col min="8" max="16384" width="9" style="1"/>
  </cols>
  <sheetData>
    <row r="1" spans="1:7" ht="12.75" x14ac:dyDescent="0.2">
      <c r="A1" s="93" t="s">
        <v>151</v>
      </c>
      <c r="B1" s="93"/>
      <c r="C1" s="93"/>
      <c r="D1" s="93"/>
      <c r="E1" s="93"/>
      <c r="F1" s="93"/>
      <c r="G1" s="93"/>
    </row>
    <row r="2" spans="1:7" ht="12.75" x14ac:dyDescent="0.2">
      <c r="A2" s="93"/>
      <c r="B2" s="93"/>
      <c r="C2" s="93"/>
      <c r="D2" s="93"/>
      <c r="E2" s="93"/>
      <c r="F2" s="93"/>
      <c r="G2" s="93"/>
    </row>
    <row r="3" spans="1:7" ht="12.75" x14ac:dyDescent="0.2">
      <c r="A3" s="97" t="s">
        <v>152</v>
      </c>
      <c r="B3" s="98"/>
      <c r="C3" s="98"/>
      <c r="D3" s="98"/>
      <c r="E3" s="98"/>
      <c r="F3" s="98"/>
      <c r="G3" s="98"/>
    </row>
    <row r="4" spans="1:7" ht="4.5" customHeight="1" x14ac:dyDescent="0.2">
      <c r="A4" s="2"/>
      <c r="B4" s="2"/>
      <c r="C4" s="16"/>
      <c r="D4" s="16"/>
      <c r="E4" s="50"/>
      <c r="F4" s="28"/>
      <c r="G4" s="27"/>
    </row>
    <row r="5" spans="1:7" ht="4.5" customHeight="1" x14ac:dyDescent="0.2">
      <c r="A5" s="58"/>
      <c r="B5" s="58"/>
      <c r="C5" s="59"/>
      <c r="D5" s="59"/>
      <c r="E5" s="61"/>
      <c r="F5" s="60"/>
      <c r="G5" s="56"/>
    </row>
    <row r="6" spans="1:7" ht="11.25" customHeight="1" x14ac:dyDescent="0.2">
      <c r="A6" s="53"/>
      <c r="B6" s="53"/>
      <c r="C6" s="54"/>
      <c r="D6" s="96" t="s">
        <v>0</v>
      </c>
      <c r="E6" s="96"/>
      <c r="F6" s="55"/>
      <c r="G6" s="57"/>
    </row>
    <row r="7" spans="1:7" ht="57.75" customHeight="1" x14ac:dyDescent="0.2">
      <c r="B7" s="37" t="s">
        <v>19</v>
      </c>
      <c r="C7" s="37" t="s">
        <v>15</v>
      </c>
      <c r="D7" s="37" t="s">
        <v>14</v>
      </c>
      <c r="E7" s="38" t="s">
        <v>23</v>
      </c>
      <c r="F7" s="39" t="s">
        <v>22</v>
      </c>
      <c r="G7" s="40" t="s">
        <v>29</v>
      </c>
    </row>
    <row r="8" spans="1:7" x14ac:dyDescent="0.2">
      <c r="A8" s="4" t="s">
        <v>16</v>
      </c>
      <c r="B8" s="17" t="s">
        <v>1</v>
      </c>
      <c r="C8" s="17" t="s">
        <v>1</v>
      </c>
      <c r="D8" s="17" t="s">
        <v>1</v>
      </c>
      <c r="E8" s="21" t="s">
        <v>1</v>
      </c>
      <c r="F8" s="17" t="s">
        <v>1</v>
      </c>
      <c r="G8" s="25" t="s">
        <v>1</v>
      </c>
    </row>
    <row r="9" spans="1:7" ht="3" customHeight="1" x14ac:dyDescent="0.2">
      <c r="A9" s="4"/>
    </row>
    <row r="10" spans="1:7" ht="12" customHeight="1" x14ac:dyDescent="0.2">
      <c r="A10" s="10" t="s">
        <v>2</v>
      </c>
    </row>
    <row r="11" spans="1:7" ht="3" customHeight="1" x14ac:dyDescent="0.2">
      <c r="A11" s="3"/>
      <c r="B11" s="4"/>
      <c r="C11" s="18"/>
      <c r="D11" s="19"/>
      <c r="E11" s="18"/>
    </row>
    <row r="12" spans="1:7" ht="12" customHeight="1" x14ac:dyDescent="0.2">
      <c r="A12" s="3" t="s">
        <v>77</v>
      </c>
    </row>
    <row r="13" spans="1:7" ht="12" customHeight="1" x14ac:dyDescent="0.2">
      <c r="A13" s="3" t="s">
        <v>78</v>
      </c>
      <c r="B13" s="22">
        <v>169.58699999999999</v>
      </c>
      <c r="C13" s="22">
        <f>0.15+0.132-0.435</f>
        <v>-0.15299999999999997</v>
      </c>
      <c r="D13" s="22" t="s">
        <v>32</v>
      </c>
      <c r="E13" s="47">
        <v>10.538</v>
      </c>
      <c r="F13" s="47">
        <f>SUM(B13:E13)</f>
        <v>179.97200000000001</v>
      </c>
      <c r="G13" s="26" t="s">
        <v>32</v>
      </c>
    </row>
    <row r="14" spans="1:7" ht="3" customHeight="1" x14ac:dyDescent="0.2">
      <c r="A14" s="3"/>
      <c r="B14" s="4"/>
      <c r="C14" s="18"/>
      <c r="D14" s="19"/>
      <c r="E14" s="18"/>
    </row>
    <row r="15" spans="1:7" x14ac:dyDescent="0.2">
      <c r="A15" s="3" t="s">
        <v>130</v>
      </c>
      <c r="B15" s="4"/>
      <c r="C15" s="18"/>
      <c r="D15" s="19"/>
      <c r="E15" s="18"/>
    </row>
    <row r="16" spans="1:7" x14ac:dyDescent="0.2">
      <c r="A16" s="15" t="s">
        <v>132</v>
      </c>
      <c r="B16" s="4"/>
      <c r="C16" s="18"/>
      <c r="D16" s="19"/>
      <c r="E16" s="18"/>
    </row>
    <row r="17" spans="1:9" x14ac:dyDescent="0.2">
      <c r="A17" s="15" t="s">
        <v>131</v>
      </c>
      <c r="B17" s="22">
        <v>15.837</v>
      </c>
      <c r="C17" s="22">
        <f>0.15+0.132</f>
        <v>0.28200000000000003</v>
      </c>
      <c r="D17" s="22" t="s">
        <v>32</v>
      </c>
      <c r="E17" s="48">
        <v>0</v>
      </c>
      <c r="F17" s="47">
        <f>SUM(B17:E17)</f>
        <v>16.119</v>
      </c>
      <c r="G17" s="26" t="s">
        <v>32</v>
      </c>
    </row>
    <row r="18" spans="1:9" ht="3" customHeight="1" x14ac:dyDescent="0.2">
      <c r="A18" s="3"/>
      <c r="B18" s="4"/>
      <c r="C18" s="18"/>
      <c r="D18" s="19"/>
      <c r="E18" s="18"/>
    </row>
    <row r="19" spans="1:9" ht="12" customHeight="1" x14ac:dyDescent="0.2">
      <c r="A19" s="4" t="s">
        <v>79</v>
      </c>
    </row>
    <row r="20" spans="1:9" ht="11.25" customHeight="1" x14ac:dyDescent="0.2">
      <c r="A20" s="3" t="s">
        <v>80</v>
      </c>
      <c r="B20" s="22">
        <v>65.082999999999998</v>
      </c>
      <c r="C20" s="22">
        <v>0.13200000000000001</v>
      </c>
      <c r="D20" s="22" t="s">
        <v>32</v>
      </c>
      <c r="E20" s="47">
        <v>2.13</v>
      </c>
      <c r="F20" s="47">
        <f>SUM(B20:E20)</f>
        <v>67.344999999999999</v>
      </c>
      <c r="G20" s="26">
        <v>0</v>
      </c>
    </row>
    <row r="21" spans="1:9" ht="3" customHeight="1" x14ac:dyDescent="0.2">
      <c r="A21" s="3"/>
      <c r="B21" s="4"/>
      <c r="C21" s="18"/>
      <c r="D21" s="19"/>
      <c r="E21" s="18"/>
    </row>
    <row r="22" spans="1:9" s="4" customFormat="1" ht="12" customHeight="1" x14ac:dyDescent="0.2">
      <c r="A22" s="3" t="s">
        <v>38</v>
      </c>
      <c r="B22" s="12"/>
      <c r="D22" s="20"/>
      <c r="E22" s="18"/>
      <c r="F22" s="20"/>
      <c r="G22" s="29"/>
    </row>
    <row r="23" spans="1:9" s="4" customFormat="1" ht="12" customHeight="1" x14ac:dyDescent="0.2">
      <c r="A23" s="3" t="s">
        <v>46</v>
      </c>
      <c r="B23" s="47">
        <v>6.4589999999999996</v>
      </c>
      <c r="C23" s="22" t="s">
        <v>32</v>
      </c>
      <c r="E23" s="47">
        <v>0.66700000000000004</v>
      </c>
      <c r="F23" s="47">
        <f>SUM(B23:E23)</f>
        <v>7.1259999999999994</v>
      </c>
      <c r="G23" s="26" t="s">
        <v>32</v>
      </c>
      <c r="I23" s="24"/>
    </row>
    <row r="24" spans="1:9" s="4" customFormat="1" ht="3" customHeight="1" x14ac:dyDescent="0.2">
      <c r="A24" s="13"/>
      <c r="B24" s="22"/>
      <c r="C24" s="22"/>
      <c r="D24" s="22"/>
      <c r="E24" s="22"/>
      <c r="F24" s="22"/>
      <c r="G24" s="26"/>
    </row>
    <row r="25" spans="1:9" s="4" customFormat="1" ht="12" customHeight="1" x14ac:dyDescent="0.2">
      <c r="A25" s="14" t="s">
        <v>135</v>
      </c>
      <c r="B25" s="22"/>
      <c r="C25" s="22"/>
      <c r="D25" s="22"/>
      <c r="E25" s="22"/>
      <c r="F25" s="22"/>
      <c r="G25" s="26"/>
      <c r="I25" s="24"/>
    </row>
    <row r="26" spans="1:9" s="4" customFormat="1" ht="12" customHeight="1" x14ac:dyDescent="0.2">
      <c r="A26" s="13" t="s">
        <v>31</v>
      </c>
      <c r="B26" s="22">
        <v>1293.586</v>
      </c>
      <c r="C26" s="22">
        <v>0.36599999999999999</v>
      </c>
      <c r="D26" s="22" t="s">
        <v>32</v>
      </c>
      <c r="E26" s="47">
        <v>7.41</v>
      </c>
      <c r="F26" s="22">
        <f>SUM(B26:E26)</f>
        <v>1301.3620000000001</v>
      </c>
      <c r="G26" s="26" t="s">
        <v>32</v>
      </c>
      <c r="I26" s="24"/>
    </row>
    <row r="27" spans="1:9" s="4" customFormat="1" ht="3" customHeight="1" x14ac:dyDescent="0.2">
      <c r="A27" s="13"/>
      <c r="B27" s="22"/>
      <c r="C27" s="22"/>
      <c r="D27" s="22"/>
      <c r="E27" s="22"/>
      <c r="F27" s="22"/>
      <c r="G27" s="29"/>
      <c r="I27" s="24"/>
    </row>
    <row r="28" spans="1:9" s="4" customFormat="1" ht="12" customHeight="1" x14ac:dyDescent="0.2">
      <c r="A28" s="13" t="s">
        <v>82</v>
      </c>
      <c r="B28" s="22"/>
      <c r="C28" s="22"/>
      <c r="D28" s="22"/>
      <c r="E28" s="47"/>
      <c r="F28" s="47"/>
      <c r="G28" s="26"/>
      <c r="I28" s="24"/>
    </row>
    <row r="29" spans="1:9" s="4" customFormat="1" ht="12" customHeight="1" x14ac:dyDescent="0.2">
      <c r="A29" s="75" t="s">
        <v>83</v>
      </c>
      <c r="B29" s="22"/>
      <c r="C29" s="22"/>
      <c r="D29" s="22"/>
      <c r="E29" s="47"/>
      <c r="F29" s="47"/>
      <c r="G29" s="26"/>
      <c r="I29" s="24"/>
    </row>
    <row r="30" spans="1:9" s="4" customFormat="1" ht="12" customHeight="1" x14ac:dyDescent="0.2">
      <c r="A30" s="13" t="s">
        <v>81</v>
      </c>
      <c r="B30" s="22">
        <v>350.48200000000003</v>
      </c>
      <c r="C30" s="22">
        <v>0.113</v>
      </c>
      <c r="D30" s="22" t="s">
        <v>32</v>
      </c>
      <c r="E30" s="47">
        <v>1.7709999999999999</v>
      </c>
      <c r="F30" s="47">
        <f>SUM(B30:E30)</f>
        <v>352.36600000000004</v>
      </c>
      <c r="G30" s="26" t="s">
        <v>32</v>
      </c>
      <c r="I30" s="24"/>
    </row>
    <row r="31" spans="1:9" s="4" customFormat="1" ht="3" customHeight="1" x14ac:dyDescent="0.2">
      <c r="A31" s="13"/>
      <c r="B31" s="22"/>
      <c r="C31" s="22"/>
      <c r="D31" s="22"/>
      <c r="E31" s="22"/>
      <c r="F31" s="22"/>
      <c r="G31" s="29"/>
      <c r="I31" s="24"/>
    </row>
    <row r="32" spans="1:9" s="4" customFormat="1" ht="12" customHeight="1" x14ac:dyDescent="0.2">
      <c r="A32" s="13" t="s">
        <v>4</v>
      </c>
      <c r="B32" s="22"/>
      <c r="C32" s="22"/>
      <c r="D32" s="22"/>
      <c r="E32" s="47"/>
      <c r="F32" s="47"/>
      <c r="G32" s="26"/>
      <c r="I32" s="24"/>
    </row>
    <row r="33" spans="1:9" s="4" customFormat="1" ht="12" customHeight="1" x14ac:dyDescent="0.2">
      <c r="A33" s="13" t="s">
        <v>28</v>
      </c>
      <c r="B33" s="22">
        <v>48.098999999999997</v>
      </c>
      <c r="C33" s="22" t="s">
        <v>32</v>
      </c>
      <c r="D33" s="22" t="s">
        <v>32</v>
      </c>
      <c r="E33" s="47">
        <v>1.8740000000000001</v>
      </c>
      <c r="F33" s="47">
        <f>SUM(B33:E33)</f>
        <v>49.972999999999999</v>
      </c>
      <c r="G33" s="26" t="s">
        <v>32</v>
      </c>
      <c r="I33" s="24"/>
    </row>
    <row r="34" spans="1:9" s="4" customFormat="1" ht="3" customHeight="1" x14ac:dyDescent="0.2">
      <c r="A34" s="13"/>
      <c r="B34" s="22"/>
      <c r="C34" s="22"/>
      <c r="D34" s="22"/>
      <c r="E34" s="22"/>
      <c r="F34" s="22"/>
      <c r="G34" s="29"/>
      <c r="I34" s="24"/>
    </row>
    <row r="35" spans="1:9" s="4" customFormat="1" ht="12" customHeight="1" x14ac:dyDescent="0.2">
      <c r="A35" s="3" t="s">
        <v>68</v>
      </c>
      <c r="B35" s="22"/>
      <c r="C35" s="22"/>
      <c r="D35" s="22"/>
      <c r="E35" s="22"/>
      <c r="F35" s="22"/>
      <c r="G35" s="26"/>
      <c r="I35" s="24"/>
    </row>
    <row r="36" spans="1:9" s="4" customFormat="1" ht="12" customHeight="1" x14ac:dyDescent="0.2">
      <c r="A36" s="3" t="s">
        <v>133</v>
      </c>
      <c r="B36" s="22">
        <v>3969.5770000000002</v>
      </c>
      <c r="C36" s="22">
        <v>0.43</v>
      </c>
      <c r="D36" s="22">
        <v>0</v>
      </c>
      <c r="E36" s="22">
        <v>0</v>
      </c>
      <c r="F36" s="22">
        <f>SUM(B36:E36)</f>
        <v>3970.0070000000001</v>
      </c>
      <c r="G36" s="26">
        <v>0</v>
      </c>
      <c r="I36" s="24"/>
    </row>
    <row r="37" spans="1:9" s="4" customFormat="1" ht="3" customHeight="1" x14ac:dyDescent="0.2">
      <c r="A37" s="13"/>
      <c r="B37" s="22"/>
      <c r="C37" s="22"/>
      <c r="D37" s="22"/>
      <c r="E37" s="22"/>
      <c r="F37" s="22"/>
      <c r="G37" s="29"/>
      <c r="I37" s="24"/>
    </row>
    <row r="38" spans="1:9" s="4" customFormat="1" ht="12" customHeight="1" x14ac:dyDescent="0.2">
      <c r="A38" s="13" t="s">
        <v>84</v>
      </c>
      <c r="B38" s="22"/>
      <c r="C38" s="22"/>
      <c r="D38" s="22"/>
      <c r="E38" s="47"/>
      <c r="F38" s="47"/>
      <c r="G38" s="26"/>
      <c r="I38" s="24"/>
    </row>
    <row r="39" spans="1:9" s="4" customFormat="1" ht="12" customHeight="1" x14ac:dyDescent="0.2">
      <c r="A39" s="75" t="s">
        <v>85</v>
      </c>
      <c r="B39" s="22"/>
      <c r="C39" s="22"/>
      <c r="D39" s="22"/>
      <c r="E39" s="47"/>
      <c r="F39" s="47"/>
      <c r="G39" s="26"/>
      <c r="I39" s="24"/>
    </row>
    <row r="40" spans="1:9" s="4" customFormat="1" ht="12" customHeight="1" x14ac:dyDescent="0.2">
      <c r="A40" s="13" t="s">
        <v>86</v>
      </c>
      <c r="B40" s="22">
        <v>35.612000000000002</v>
      </c>
      <c r="C40" s="22" t="s">
        <v>32</v>
      </c>
      <c r="D40" s="22" t="s">
        <v>32</v>
      </c>
      <c r="E40" s="47">
        <v>0.42199999999999999</v>
      </c>
      <c r="F40" s="47">
        <f>SUM(B40:E40)</f>
        <v>36.033999999999999</v>
      </c>
      <c r="G40" s="26" t="s">
        <v>32</v>
      </c>
      <c r="I40" s="24"/>
    </row>
    <row r="41" spans="1:9" s="4" customFormat="1" ht="3" customHeight="1" x14ac:dyDescent="0.2">
      <c r="A41" s="13"/>
      <c r="B41" s="22"/>
      <c r="C41" s="22"/>
      <c r="D41" s="22"/>
      <c r="E41" s="22"/>
      <c r="F41" s="22"/>
      <c r="G41" s="29"/>
      <c r="I41" s="24"/>
    </row>
    <row r="42" spans="1:9" s="4" customFormat="1" ht="12" customHeight="1" x14ac:dyDescent="0.2">
      <c r="A42" s="14" t="s">
        <v>3</v>
      </c>
      <c r="B42" s="22"/>
      <c r="C42" s="22"/>
      <c r="D42" s="22"/>
      <c r="E42" s="22"/>
      <c r="F42" s="22"/>
      <c r="G42" s="29"/>
      <c r="I42" s="24"/>
    </row>
    <row r="43" spans="1:9" s="4" customFormat="1" ht="12" customHeight="1" x14ac:dyDescent="0.2">
      <c r="A43" s="13" t="s">
        <v>40</v>
      </c>
      <c r="B43" s="22">
        <v>4919.6440000000002</v>
      </c>
      <c r="C43" s="22">
        <v>0.501</v>
      </c>
      <c r="D43" s="22" t="s">
        <v>32</v>
      </c>
      <c r="E43" s="47">
        <v>149.417</v>
      </c>
      <c r="F43" s="22">
        <f>SUM(B43:E43)</f>
        <v>5069.5620000000008</v>
      </c>
      <c r="G43" s="26">
        <v>0</v>
      </c>
      <c r="I43" s="24"/>
    </row>
    <row r="44" spans="1:9" s="4" customFormat="1" ht="4.5" customHeight="1" x14ac:dyDescent="0.2">
      <c r="A44" s="13"/>
      <c r="B44" s="22"/>
      <c r="C44" s="22"/>
      <c r="D44" s="22"/>
      <c r="E44" s="22"/>
      <c r="F44" s="22"/>
      <c r="G44" s="29"/>
      <c r="I44" s="24"/>
    </row>
    <row r="45" spans="1:9" s="4" customFormat="1" ht="3" customHeight="1" x14ac:dyDescent="0.2">
      <c r="A45" s="3"/>
      <c r="B45" s="22"/>
      <c r="C45" s="22"/>
      <c r="D45" s="22"/>
      <c r="E45" s="22"/>
      <c r="F45" s="22"/>
      <c r="G45" s="29"/>
    </row>
    <row r="46" spans="1:9" s="4" customFormat="1" ht="11.25" customHeight="1" x14ac:dyDescent="0.2">
      <c r="A46" s="14" t="s">
        <v>7</v>
      </c>
      <c r="B46" s="22"/>
      <c r="C46" s="22"/>
      <c r="D46" s="22"/>
      <c r="E46" s="22"/>
      <c r="F46" s="22"/>
      <c r="G46" s="29"/>
    </row>
    <row r="47" spans="1:9" s="4" customFormat="1" ht="11.25" customHeight="1" x14ac:dyDescent="0.2">
      <c r="A47" s="3" t="s">
        <v>64</v>
      </c>
      <c r="B47" s="22">
        <v>36.020000000000003</v>
      </c>
      <c r="C47" s="22">
        <v>0.113</v>
      </c>
      <c r="D47" s="22" t="s">
        <v>32</v>
      </c>
      <c r="E47" s="47">
        <v>1.3220000000000001</v>
      </c>
      <c r="F47" s="47">
        <f>SUM(B47:E47)</f>
        <v>37.455000000000005</v>
      </c>
      <c r="G47" s="26">
        <v>0</v>
      </c>
    </row>
    <row r="48" spans="1:9" s="4" customFormat="1" ht="11.25" customHeight="1" x14ac:dyDescent="0.2">
      <c r="A48" s="3" t="s">
        <v>27</v>
      </c>
      <c r="G48" s="29"/>
    </row>
    <row r="49" spans="1:7" s="4" customFormat="1" ht="11.25" customHeight="1" x14ac:dyDescent="0.2">
      <c r="A49" s="15" t="s">
        <v>25</v>
      </c>
      <c r="B49" s="22">
        <v>29.222000000000001</v>
      </c>
      <c r="C49" s="22" t="s">
        <v>32</v>
      </c>
      <c r="D49" s="22" t="s">
        <v>32</v>
      </c>
      <c r="E49" s="47">
        <v>0.51700000000000002</v>
      </c>
      <c r="F49" s="47">
        <f>SUM(B49:E49)</f>
        <v>29.739000000000001</v>
      </c>
      <c r="G49" s="26">
        <v>0</v>
      </c>
    </row>
    <row r="50" spans="1:7" s="4" customFormat="1" ht="11.25" customHeight="1" x14ac:dyDescent="0.2">
      <c r="A50" s="3" t="s">
        <v>33</v>
      </c>
      <c r="B50" s="22">
        <v>9.0090000000000003</v>
      </c>
      <c r="C50" s="22" t="s">
        <v>32</v>
      </c>
      <c r="D50" s="22" t="s">
        <v>32</v>
      </c>
      <c r="E50" s="47">
        <v>8.1000000000000003E-2</v>
      </c>
      <c r="F50" s="47">
        <f>SUM(B50:E50)</f>
        <v>9.09</v>
      </c>
      <c r="G50" s="26">
        <v>0</v>
      </c>
    </row>
    <row r="51" spans="1:7" s="4" customFormat="1" ht="4.5" customHeight="1" x14ac:dyDescent="0.2">
      <c r="A51" s="3"/>
      <c r="B51" s="22"/>
      <c r="C51" s="22"/>
      <c r="D51" s="22"/>
      <c r="E51" s="23"/>
      <c r="F51" s="22"/>
      <c r="G51" s="29"/>
    </row>
    <row r="52" spans="1:7" s="4" customFormat="1" ht="11.25" customHeight="1" x14ac:dyDescent="0.2">
      <c r="A52" s="3" t="s">
        <v>5</v>
      </c>
      <c r="G52" s="26"/>
    </row>
    <row r="53" spans="1:7" s="4" customFormat="1" ht="11.25" customHeight="1" x14ac:dyDescent="0.2">
      <c r="A53" s="3" t="s">
        <v>61</v>
      </c>
      <c r="B53" s="22">
        <v>53.024999999999999</v>
      </c>
      <c r="C53" s="22" t="s">
        <v>32</v>
      </c>
      <c r="D53" s="22" t="s">
        <v>32</v>
      </c>
      <c r="E53" s="47">
        <v>0.123</v>
      </c>
      <c r="F53" s="47">
        <f>SUM(B53:E53)</f>
        <v>53.147999999999996</v>
      </c>
      <c r="G53" s="26">
        <v>0</v>
      </c>
    </row>
    <row r="54" spans="1:7" s="4" customFormat="1" ht="4.5" customHeight="1" x14ac:dyDescent="0.2">
      <c r="A54" s="3"/>
      <c r="B54" s="22"/>
      <c r="C54" s="22"/>
      <c r="D54" s="22"/>
      <c r="E54" s="22"/>
      <c r="F54" s="22"/>
      <c r="G54" s="29"/>
    </row>
    <row r="55" spans="1:7" s="4" customFormat="1" ht="11.25" customHeight="1" x14ac:dyDescent="0.2">
      <c r="A55" s="49" t="s">
        <v>42</v>
      </c>
      <c r="B55" s="22"/>
      <c r="C55" s="22"/>
      <c r="D55" s="22"/>
      <c r="E55" s="22"/>
      <c r="F55" s="22"/>
      <c r="G55" s="26"/>
    </row>
    <row r="56" spans="1:7" s="4" customFormat="1" ht="11.25" customHeight="1" x14ac:dyDescent="0.2">
      <c r="A56" s="3" t="s">
        <v>54</v>
      </c>
      <c r="B56" s="22"/>
      <c r="C56" s="22"/>
      <c r="D56" s="22"/>
      <c r="E56" s="22"/>
      <c r="F56" s="22"/>
      <c r="G56" s="26"/>
    </row>
    <row r="57" spans="1:7" s="4" customFormat="1" ht="11.25" customHeight="1" x14ac:dyDescent="0.2">
      <c r="A57" s="15" t="s">
        <v>44</v>
      </c>
      <c r="B57" s="22">
        <v>0.67200000000000004</v>
      </c>
      <c r="C57" s="22" t="s">
        <v>32</v>
      </c>
      <c r="D57" s="22" t="s">
        <v>32</v>
      </c>
      <c r="E57" s="76" t="s">
        <v>148</v>
      </c>
      <c r="F57" s="47">
        <f>SUM(B57:E57)+0.031</f>
        <v>0.70300000000000007</v>
      </c>
      <c r="G57" s="26">
        <v>0</v>
      </c>
    </row>
    <row r="58" spans="1:7" s="4" customFormat="1" ht="11.25" customHeight="1" x14ac:dyDescent="0.2">
      <c r="A58" s="3" t="s">
        <v>55</v>
      </c>
      <c r="B58" s="22"/>
      <c r="C58" s="22"/>
      <c r="D58" s="22"/>
      <c r="E58" s="22"/>
      <c r="F58" s="22"/>
      <c r="G58" s="26"/>
    </row>
    <row r="59" spans="1:7" s="4" customFormat="1" ht="11.25" customHeight="1" x14ac:dyDescent="0.2">
      <c r="A59" s="15" t="s">
        <v>44</v>
      </c>
      <c r="B59" s="22">
        <v>0.64600000000000002</v>
      </c>
      <c r="C59" s="22" t="s">
        <v>32</v>
      </c>
      <c r="D59" s="22" t="s">
        <v>32</v>
      </c>
      <c r="E59" s="76" t="s">
        <v>148</v>
      </c>
      <c r="F59" s="47">
        <f>SUM(B59:E59)+0.007</f>
        <v>0.65300000000000002</v>
      </c>
      <c r="G59" s="26">
        <v>0</v>
      </c>
    </row>
    <row r="60" spans="1:7" s="4" customFormat="1" ht="11.25" customHeight="1" x14ac:dyDescent="0.2">
      <c r="A60" s="3" t="s">
        <v>56</v>
      </c>
      <c r="B60" s="22"/>
      <c r="C60" s="22"/>
      <c r="D60" s="22"/>
      <c r="E60" s="22"/>
      <c r="F60" s="22"/>
      <c r="G60" s="26"/>
    </row>
    <row r="61" spans="1:7" s="4" customFormat="1" ht="11.25" customHeight="1" x14ac:dyDescent="0.2">
      <c r="A61" s="15" t="s">
        <v>45</v>
      </c>
      <c r="B61" s="22">
        <v>44.128</v>
      </c>
      <c r="C61" s="22" t="s">
        <v>32</v>
      </c>
      <c r="D61" s="22" t="s">
        <v>32</v>
      </c>
      <c r="E61" s="47">
        <v>4.7640000000000002</v>
      </c>
      <c r="F61" s="47">
        <f>SUM(B61:E61)</f>
        <v>48.892000000000003</v>
      </c>
      <c r="G61" s="26">
        <v>0</v>
      </c>
    </row>
    <row r="62" spans="1:7" s="4" customFormat="1" ht="11.25" customHeight="1" x14ac:dyDescent="0.2">
      <c r="A62" s="3" t="s">
        <v>98</v>
      </c>
      <c r="B62" s="22"/>
      <c r="C62" s="22"/>
      <c r="D62" s="22"/>
      <c r="E62" s="47"/>
      <c r="F62" s="47"/>
      <c r="G62" s="26"/>
    </row>
    <row r="63" spans="1:7" s="4" customFormat="1" ht="11.25" customHeight="1" x14ac:dyDescent="0.2">
      <c r="A63" s="15" t="s">
        <v>99</v>
      </c>
      <c r="B63" s="22">
        <v>36.279000000000003</v>
      </c>
      <c r="C63" s="22" t="s">
        <v>32</v>
      </c>
      <c r="D63" s="22" t="s">
        <v>32</v>
      </c>
      <c r="E63" s="47">
        <v>3.0150000000000001</v>
      </c>
      <c r="F63" s="47">
        <f>SUM(B63:E63)</f>
        <v>39.294000000000004</v>
      </c>
      <c r="G63" s="26">
        <v>0</v>
      </c>
    </row>
    <row r="64" spans="1:7" s="88" customFormat="1" ht="5.25" customHeight="1" x14ac:dyDescent="0.2">
      <c r="A64" s="89"/>
      <c r="B64" s="90"/>
      <c r="C64" s="90"/>
      <c r="D64" s="90"/>
      <c r="E64" s="92"/>
      <c r="F64" s="92"/>
      <c r="G64" s="91"/>
    </row>
    <row r="65" spans="1:7" s="4" customFormat="1" x14ac:dyDescent="0.2">
      <c r="A65" s="77" t="s">
        <v>137</v>
      </c>
      <c r="B65" s="22"/>
      <c r="C65" s="22"/>
      <c r="D65" s="22"/>
      <c r="E65" s="47"/>
      <c r="F65" s="47"/>
      <c r="G65" s="26"/>
    </row>
    <row r="66" spans="1:7" s="4" customFormat="1" x14ac:dyDescent="0.2">
      <c r="A66" s="86" t="s">
        <v>138</v>
      </c>
      <c r="B66" s="22"/>
      <c r="C66" s="22"/>
      <c r="D66" s="22"/>
      <c r="E66" s="47"/>
      <c r="F66" s="47"/>
      <c r="G66" s="26"/>
    </row>
    <row r="67" spans="1:7" s="4" customFormat="1" ht="11.25" customHeight="1" x14ac:dyDescent="0.2">
      <c r="A67" s="3" t="s">
        <v>65</v>
      </c>
      <c r="B67" s="22">
        <v>4.7930000000000001</v>
      </c>
      <c r="C67" s="22" t="s">
        <v>32</v>
      </c>
      <c r="D67" s="22" t="s">
        <v>32</v>
      </c>
      <c r="E67" s="47">
        <v>1.1930000000000001</v>
      </c>
      <c r="F67" s="47">
        <f>SUM(B67:E67)</f>
        <v>5.9860000000000007</v>
      </c>
      <c r="G67" s="26">
        <v>0</v>
      </c>
    </row>
    <row r="68" spans="1:7" s="4" customFormat="1" ht="11.25" customHeight="1" x14ac:dyDescent="0.2">
      <c r="A68" s="3" t="s">
        <v>128</v>
      </c>
      <c r="B68" s="22"/>
      <c r="C68" s="22"/>
      <c r="D68" s="22"/>
      <c r="E68" s="47"/>
      <c r="F68" s="47"/>
      <c r="G68" s="26"/>
    </row>
    <row r="69" spans="1:7" s="4" customFormat="1" ht="11.25" customHeight="1" x14ac:dyDescent="0.2">
      <c r="A69" s="15" t="s">
        <v>129</v>
      </c>
      <c r="B69" s="22">
        <v>26.1</v>
      </c>
      <c r="C69" s="22">
        <v>-0.5</v>
      </c>
      <c r="D69" s="22" t="s">
        <v>32</v>
      </c>
      <c r="E69" s="48">
        <v>0</v>
      </c>
      <c r="F69" s="47">
        <f>SUM(B69:E69)</f>
        <v>25.6</v>
      </c>
      <c r="G69" s="26">
        <v>0</v>
      </c>
    </row>
    <row r="70" spans="1:7" s="4" customFormat="1" ht="11.25" customHeight="1" x14ac:dyDescent="0.2">
      <c r="A70" s="3" t="s">
        <v>67</v>
      </c>
      <c r="B70" s="22"/>
      <c r="C70" s="22"/>
      <c r="D70" s="22"/>
      <c r="E70" s="47"/>
      <c r="F70" s="47"/>
      <c r="G70" s="26"/>
    </row>
    <row r="71" spans="1:7" s="4" customFormat="1" ht="11.25" customHeight="1" x14ac:dyDescent="0.2">
      <c r="A71" s="15" t="s">
        <v>66</v>
      </c>
      <c r="B71" s="22"/>
      <c r="C71" s="22"/>
      <c r="D71" s="22"/>
      <c r="E71" s="47"/>
      <c r="F71" s="47"/>
      <c r="G71" s="26"/>
    </row>
    <row r="72" spans="1:7" s="4" customFormat="1" ht="11.25" customHeight="1" x14ac:dyDescent="0.2">
      <c r="A72" s="15" t="s">
        <v>24</v>
      </c>
      <c r="B72" s="22">
        <v>6.3120000000000003</v>
      </c>
      <c r="C72" s="22">
        <v>-0.3</v>
      </c>
      <c r="D72" s="22" t="s">
        <v>32</v>
      </c>
      <c r="E72" s="47">
        <v>0.59499999999999997</v>
      </c>
      <c r="F72" s="47">
        <f>SUM(B72:E72)</f>
        <v>6.6070000000000002</v>
      </c>
      <c r="G72" s="26"/>
    </row>
    <row r="73" spans="1:7" s="4" customFormat="1" ht="11.25" customHeight="1" x14ac:dyDescent="0.2">
      <c r="A73" s="3" t="s">
        <v>102</v>
      </c>
      <c r="B73" s="22"/>
      <c r="C73" s="22"/>
      <c r="D73" s="22"/>
      <c r="E73" s="47"/>
      <c r="F73" s="47"/>
      <c r="G73" s="26"/>
    </row>
    <row r="74" spans="1:7" s="4" customFormat="1" ht="11.25" customHeight="1" x14ac:dyDescent="0.2">
      <c r="A74" s="51" t="s">
        <v>103</v>
      </c>
      <c r="B74" s="22" t="s">
        <v>32</v>
      </c>
      <c r="C74" s="22" t="s">
        <v>32</v>
      </c>
      <c r="D74" s="22">
        <v>8.1</v>
      </c>
      <c r="E74" s="22" t="s">
        <v>32</v>
      </c>
      <c r="F74" s="47">
        <f>SUM(B74:E74)</f>
        <v>8.1</v>
      </c>
      <c r="G74" s="26">
        <v>5.9580000000000002</v>
      </c>
    </row>
    <row r="75" spans="1:7" s="4" customFormat="1" ht="11.25" customHeight="1" x14ac:dyDescent="0.2">
      <c r="A75" s="3" t="s">
        <v>101</v>
      </c>
      <c r="B75" s="22" t="s">
        <v>32</v>
      </c>
      <c r="C75" s="22" t="s">
        <v>32</v>
      </c>
      <c r="D75" s="22">
        <v>0.1</v>
      </c>
      <c r="E75" s="22" t="s">
        <v>32</v>
      </c>
      <c r="F75" s="47">
        <f>SUM(B75:E75)</f>
        <v>0.1</v>
      </c>
      <c r="G75" s="26">
        <v>0</v>
      </c>
    </row>
    <row r="76" spans="1:7" s="4" customFormat="1" ht="4.5" customHeight="1" x14ac:dyDescent="0.2">
      <c r="A76" s="3"/>
      <c r="B76" s="22"/>
      <c r="C76" s="22"/>
      <c r="D76" s="22"/>
      <c r="E76" s="23"/>
      <c r="F76" s="22"/>
      <c r="G76" s="29"/>
    </row>
    <row r="77" spans="1:7" s="4" customFormat="1" x14ac:dyDescent="0.2">
      <c r="A77" s="3" t="s">
        <v>117</v>
      </c>
      <c r="B77" s="22"/>
      <c r="C77" s="22"/>
      <c r="D77" s="22"/>
      <c r="E77" s="22"/>
      <c r="F77" s="22"/>
      <c r="G77" s="29"/>
    </row>
    <row r="78" spans="1:7" s="4" customFormat="1" x14ac:dyDescent="0.2">
      <c r="A78" s="3" t="s">
        <v>118</v>
      </c>
      <c r="B78" s="22">
        <v>36.975000000000001</v>
      </c>
      <c r="C78" s="22">
        <v>0.48699999999999999</v>
      </c>
      <c r="D78" s="22" t="s">
        <v>32</v>
      </c>
      <c r="E78" s="78">
        <v>0</v>
      </c>
      <c r="F78" s="47">
        <f>SUM(B78:E78)</f>
        <v>37.462000000000003</v>
      </c>
      <c r="G78" s="26">
        <v>0</v>
      </c>
    </row>
    <row r="79" spans="1:7" s="4" customFormat="1" ht="4.5" customHeight="1" x14ac:dyDescent="0.2">
      <c r="A79" s="3"/>
      <c r="B79" s="22"/>
      <c r="C79" s="22"/>
      <c r="D79" s="22"/>
      <c r="E79" s="22"/>
      <c r="F79" s="22"/>
      <c r="G79" s="29"/>
    </row>
    <row r="80" spans="1:7" s="4" customFormat="1" ht="10.5" customHeight="1" x14ac:dyDescent="0.2">
      <c r="A80" s="14" t="s">
        <v>8</v>
      </c>
      <c r="B80" s="22"/>
      <c r="C80" s="22"/>
      <c r="D80" s="22"/>
      <c r="E80" s="22"/>
      <c r="F80" s="22"/>
      <c r="G80" s="29"/>
    </row>
    <row r="81" spans="1:9" s="4" customFormat="1" ht="10.5" customHeight="1" x14ac:dyDescent="0.2">
      <c r="A81" s="3" t="s">
        <v>62</v>
      </c>
      <c r="B81" s="22">
        <v>176.15799999999999</v>
      </c>
      <c r="C81" s="22">
        <v>-4.0490000000000004</v>
      </c>
      <c r="D81" s="22" t="s">
        <v>32</v>
      </c>
      <c r="E81" s="78">
        <v>0</v>
      </c>
      <c r="F81" s="47">
        <f>SUM(B81:E81)</f>
        <v>172.10899999999998</v>
      </c>
      <c r="G81" s="26">
        <v>0</v>
      </c>
    </row>
    <row r="82" spans="1:9" s="4" customFormat="1" ht="10.5" customHeight="1" x14ac:dyDescent="0.2">
      <c r="A82" s="3" t="s">
        <v>145</v>
      </c>
      <c r="B82" s="22"/>
      <c r="C82" s="22"/>
      <c r="D82" s="22"/>
      <c r="E82" s="78"/>
      <c r="F82" s="47"/>
      <c r="G82" s="26"/>
    </row>
    <row r="83" spans="1:9" s="4" customFormat="1" ht="10.5" customHeight="1" x14ac:dyDescent="0.2">
      <c r="A83" s="15" t="s">
        <v>132</v>
      </c>
      <c r="B83" s="22"/>
      <c r="C83" s="22"/>
      <c r="D83" s="22"/>
      <c r="E83" s="78"/>
      <c r="F83" s="47"/>
      <c r="G83" s="26"/>
    </row>
    <row r="84" spans="1:9" s="4" customFormat="1" ht="10.5" customHeight="1" x14ac:dyDescent="0.2">
      <c r="A84" s="15" t="s">
        <v>131</v>
      </c>
      <c r="B84" s="22">
        <v>204.21</v>
      </c>
      <c r="C84" s="22">
        <v>0</v>
      </c>
      <c r="D84" s="22">
        <v>0</v>
      </c>
      <c r="E84" s="48">
        <v>7.8</v>
      </c>
      <c r="F84" s="47">
        <f>SUM(B84:E84)</f>
        <v>212.01000000000002</v>
      </c>
      <c r="G84" s="26">
        <v>0</v>
      </c>
      <c r="I84" s="3"/>
    </row>
    <row r="85" spans="1:9" s="4" customFormat="1" ht="4.5" customHeight="1" x14ac:dyDescent="0.2">
      <c r="A85" s="3"/>
      <c r="B85" s="22"/>
      <c r="C85" s="22"/>
      <c r="D85" s="22"/>
      <c r="E85" s="23"/>
      <c r="F85" s="22"/>
      <c r="G85" s="29"/>
      <c r="I85" s="15"/>
    </row>
    <row r="86" spans="1:9" s="4" customFormat="1" ht="10.5" customHeight="1" x14ac:dyDescent="0.2">
      <c r="A86" s="3" t="s">
        <v>49</v>
      </c>
      <c r="B86" s="22"/>
      <c r="C86" s="22"/>
      <c r="D86" s="22"/>
      <c r="E86" s="23"/>
      <c r="F86" s="22"/>
      <c r="G86" s="26"/>
      <c r="I86" s="15"/>
    </row>
    <row r="87" spans="1:9" s="4" customFormat="1" ht="10.5" customHeight="1" x14ac:dyDescent="0.2">
      <c r="A87" s="3" t="s">
        <v>63</v>
      </c>
      <c r="B87" s="22">
        <v>248.81</v>
      </c>
      <c r="C87" s="22">
        <v>0.24399999999999999</v>
      </c>
      <c r="D87" s="22" t="s">
        <v>32</v>
      </c>
      <c r="E87" s="47">
        <v>1.3360000000000001</v>
      </c>
      <c r="F87" s="47">
        <f>SUM(B87:E87)</f>
        <v>250.39000000000001</v>
      </c>
      <c r="G87" s="26">
        <v>0</v>
      </c>
    </row>
    <row r="88" spans="1:9" s="4" customFormat="1" ht="4.5" customHeight="1" x14ac:dyDescent="0.2">
      <c r="A88" s="3"/>
      <c r="B88" s="22"/>
      <c r="C88" s="22"/>
      <c r="D88" s="22"/>
      <c r="E88" s="23"/>
      <c r="F88" s="22"/>
      <c r="G88" s="29"/>
    </row>
    <row r="89" spans="1:9" s="4" customFormat="1" ht="10.5" customHeight="1" x14ac:dyDescent="0.2">
      <c r="A89" s="14" t="s">
        <v>87</v>
      </c>
      <c r="B89" s="22"/>
      <c r="C89" s="22"/>
      <c r="D89" s="22"/>
      <c r="E89" s="47"/>
      <c r="F89" s="47"/>
      <c r="G89" s="26"/>
    </row>
    <row r="90" spans="1:9" s="4" customFormat="1" ht="10.5" customHeight="1" x14ac:dyDescent="0.2">
      <c r="A90" s="15" t="s">
        <v>88</v>
      </c>
      <c r="B90" s="22"/>
      <c r="C90" s="22"/>
      <c r="D90" s="22"/>
      <c r="E90" s="47"/>
      <c r="F90" s="47"/>
      <c r="G90" s="26"/>
    </row>
    <row r="91" spans="1:9" s="4" customFormat="1" ht="10.5" customHeight="1" x14ac:dyDescent="0.2">
      <c r="A91" s="3" t="s">
        <v>89</v>
      </c>
      <c r="B91" s="22">
        <v>3.5379999999999998</v>
      </c>
      <c r="C91" s="22" t="s">
        <v>32</v>
      </c>
      <c r="D91" s="22" t="s">
        <v>32</v>
      </c>
      <c r="E91" s="47">
        <v>6.3E-2</v>
      </c>
      <c r="F91" s="47">
        <f>SUM(B91:E91)</f>
        <v>3.601</v>
      </c>
      <c r="G91" s="26">
        <v>0</v>
      </c>
    </row>
    <row r="92" spans="1:9" s="4" customFormat="1" ht="4.5" customHeight="1" x14ac:dyDescent="0.2">
      <c r="A92" s="3"/>
      <c r="B92" s="22"/>
      <c r="C92" s="22"/>
      <c r="D92" s="22"/>
      <c r="E92" s="23"/>
      <c r="F92" s="22"/>
      <c r="G92" s="29"/>
    </row>
    <row r="93" spans="1:9" s="4" customFormat="1" ht="9.75" customHeight="1" x14ac:dyDescent="0.2">
      <c r="A93" s="4" t="s">
        <v>50</v>
      </c>
      <c r="B93" s="22"/>
      <c r="C93" s="22"/>
      <c r="D93" s="22"/>
      <c r="E93" s="23"/>
      <c r="F93" s="22"/>
      <c r="G93" s="29"/>
    </row>
    <row r="94" spans="1:9" s="4" customFormat="1" ht="10.5" customHeight="1" x14ac:dyDescent="0.2">
      <c r="A94" s="4" t="s">
        <v>53</v>
      </c>
      <c r="B94" s="22">
        <v>56.86</v>
      </c>
      <c r="C94" s="22">
        <v>0.13200000000000001</v>
      </c>
      <c r="D94" s="22" t="s">
        <v>32</v>
      </c>
      <c r="E94" s="47">
        <v>1.6679999999999999</v>
      </c>
      <c r="F94" s="47">
        <f>SUM(B94:E94)</f>
        <v>58.66</v>
      </c>
      <c r="G94" s="26">
        <v>0</v>
      </c>
    </row>
    <row r="95" spans="1:9" s="4" customFormat="1" ht="4.5" customHeight="1" x14ac:dyDescent="0.2">
      <c r="A95" s="3"/>
      <c r="B95" s="22"/>
      <c r="C95" s="22"/>
      <c r="D95" s="22"/>
      <c r="E95" s="23"/>
      <c r="F95" s="22"/>
      <c r="G95" s="26"/>
    </row>
    <row r="96" spans="1:9" s="4" customFormat="1" ht="10.5" customHeight="1" x14ac:dyDescent="0.2">
      <c r="A96" s="4" t="s">
        <v>124</v>
      </c>
      <c r="B96" s="22"/>
      <c r="C96" s="22"/>
      <c r="D96" s="22"/>
      <c r="E96" s="47"/>
      <c r="F96" s="47"/>
      <c r="G96" s="26"/>
    </row>
    <row r="97" spans="1:7" s="4" customFormat="1" ht="10.5" customHeight="1" x14ac:dyDescent="0.2">
      <c r="A97" s="4" t="s">
        <v>125</v>
      </c>
      <c r="B97" s="22">
        <v>206.87700000000001</v>
      </c>
      <c r="C97" s="22">
        <v>0.13200000000000001</v>
      </c>
      <c r="D97" s="22" t="s">
        <v>32</v>
      </c>
      <c r="E97" s="48">
        <v>0</v>
      </c>
      <c r="F97" s="47">
        <f>SUM(B97:E97)</f>
        <v>207.00900000000001</v>
      </c>
      <c r="G97" s="26">
        <v>0</v>
      </c>
    </row>
    <row r="98" spans="1:7" s="4" customFormat="1" ht="4.5" customHeight="1" x14ac:dyDescent="0.2">
      <c r="A98" s="3"/>
      <c r="B98" s="22"/>
      <c r="C98" s="22"/>
      <c r="D98" s="22"/>
      <c r="E98" s="23"/>
      <c r="F98" s="22"/>
      <c r="G98" s="26"/>
    </row>
    <row r="99" spans="1:7" s="4" customFormat="1" ht="10.5" customHeight="1" x14ac:dyDescent="0.2">
      <c r="A99" s="4" t="s">
        <v>90</v>
      </c>
      <c r="B99" s="22"/>
      <c r="C99" s="22"/>
      <c r="D99" s="22"/>
      <c r="E99" s="47"/>
      <c r="F99" s="47"/>
      <c r="G99" s="26"/>
    </row>
    <row r="100" spans="1:7" s="4" customFormat="1" ht="10.5" customHeight="1" x14ac:dyDescent="0.2">
      <c r="A100" s="4" t="s">
        <v>91</v>
      </c>
      <c r="B100" s="22">
        <v>11.19</v>
      </c>
      <c r="C100" s="22" t="s">
        <v>32</v>
      </c>
      <c r="D100" s="22" t="s">
        <v>32</v>
      </c>
      <c r="E100" s="47">
        <v>0.15</v>
      </c>
      <c r="F100" s="47">
        <f>SUM(B100:E100)</f>
        <v>11.34</v>
      </c>
      <c r="G100" s="26">
        <v>0</v>
      </c>
    </row>
    <row r="101" spans="1:7" s="4" customFormat="1" ht="6" customHeight="1" x14ac:dyDescent="0.2">
      <c r="B101" s="22"/>
      <c r="C101" s="22"/>
      <c r="D101" s="22"/>
      <c r="E101" s="47"/>
      <c r="F101" s="47"/>
      <c r="G101" s="26"/>
    </row>
    <row r="102" spans="1:7" s="4" customFormat="1" ht="11.25" customHeight="1" x14ac:dyDescent="0.2">
      <c r="A102" s="13" t="s">
        <v>149</v>
      </c>
      <c r="B102" s="22"/>
      <c r="C102" s="22"/>
      <c r="D102" s="22"/>
      <c r="E102" s="47"/>
      <c r="F102" s="47"/>
      <c r="G102" s="26"/>
    </row>
    <row r="103" spans="1:7" s="4" customFormat="1" ht="11.25" customHeight="1" x14ac:dyDescent="0.2">
      <c r="A103" s="13" t="s">
        <v>147</v>
      </c>
      <c r="B103" s="22">
        <v>5.0149999999999997</v>
      </c>
      <c r="C103" s="22">
        <v>0.435</v>
      </c>
      <c r="D103" s="22">
        <v>0</v>
      </c>
      <c r="E103" s="22">
        <v>0</v>
      </c>
      <c r="F103" s="47">
        <f>SUM(B103:E103)</f>
        <v>5.4499999999999993</v>
      </c>
      <c r="G103" s="26">
        <v>0</v>
      </c>
    </row>
    <row r="104" spans="1:7" s="4" customFormat="1" ht="11.25" customHeight="1" x14ac:dyDescent="0.2">
      <c r="A104" s="13" t="s">
        <v>146</v>
      </c>
      <c r="B104" s="22"/>
      <c r="C104" s="22"/>
      <c r="D104" s="22"/>
      <c r="E104" s="47"/>
      <c r="F104" s="47"/>
      <c r="G104" s="26"/>
    </row>
    <row r="105" spans="1:7" s="4" customFormat="1" ht="11.25" customHeight="1" x14ac:dyDescent="0.2">
      <c r="A105" s="75" t="s">
        <v>132</v>
      </c>
      <c r="B105" s="22"/>
      <c r="C105" s="22"/>
      <c r="D105" s="22"/>
      <c r="E105" s="47"/>
      <c r="F105" s="47"/>
      <c r="G105" s="26"/>
    </row>
    <row r="106" spans="1:7" s="4" customFormat="1" ht="11.25" customHeight="1" x14ac:dyDescent="0.2">
      <c r="A106" s="75" t="s">
        <v>138</v>
      </c>
      <c r="B106" s="22">
        <v>0</v>
      </c>
      <c r="C106" s="22">
        <v>0</v>
      </c>
      <c r="D106" s="22">
        <v>30</v>
      </c>
      <c r="E106" s="23">
        <v>0</v>
      </c>
      <c r="F106" s="47">
        <v>30</v>
      </c>
      <c r="G106" s="26">
        <v>0</v>
      </c>
    </row>
    <row r="107" spans="1:7" s="4" customFormat="1" ht="5.25" customHeight="1" x14ac:dyDescent="0.2">
      <c r="A107" s="3"/>
      <c r="B107" s="22"/>
      <c r="C107" s="22"/>
      <c r="D107" s="22"/>
      <c r="E107" s="23"/>
      <c r="F107" s="22"/>
      <c r="G107" s="26"/>
    </row>
    <row r="108" spans="1:7" s="4" customFormat="1" ht="10.5" customHeight="1" x14ac:dyDescent="0.2">
      <c r="A108" s="4" t="s">
        <v>9</v>
      </c>
      <c r="B108" s="22"/>
      <c r="C108" s="22"/>
      <c r="D108" s="22"/>
      <c r="E108" s="47"/>
      <c r="F108" s="47"/>
      <c r="G108" s="26"/>
    </row>
    <row r="109" spans="1:7" s="4" customFormat="1" ht="10.5" customHeight="1" x14ac:dyDescent="0.2">
      <c r="A109" s="4" t="s">
        <v>37</v>
      </c>
      <c r="B109" s="22">
        <v>17.661000000000001</v>
      </c>
      <c r="C109" s="22">
        <v>5.8000000000000003E-2</v>
      </c>
      <c r="D109" s="22" t="s">
        <v>32</v>
      </c>
      <c r="E109" s="48">
        <v>0</v>
      </c>
      <c r="F109" s="47">
        <f>SUM(B109:E109)</f>
        <v>17.719000000000001</v>
      </c>
      <c r="G109" s="26">
        <v>0</v>
      </c>
    </row>
    <row r="110" spans="1:7" s="4" customFormat="1" ht="5.25" customHeight="1" x14ac:dyDescent="0.2">
      <c r="A110" s="3"/>
      <c r="B110" s="22"/>
      <c r="C110" s="22"/>
      <c r="D110" s="22"/>
      <c r="E110" s="23"/>
      <c r="F110" s="22"/>
      <c r="G110" s="26"/>
    </row>
    <row r="111" spans="1:7" s="4" customFormat="1" x14ac:dyDescent="0.2">
      <c r="A111" s="3" t="s">
        <v>51</v>
      </c>
      <c r="B111" s="22"/>
      <c r="C111" s="22"/>
      <c r="D111" s="22"/>
      <c r="E111" s="23"/>
      <c r="F111" s="22"/>
      <c r="G111" s="26"/>
    </row>
    <row r="112" spans="1:7" s="4" customFormat="1" x14ac:dyDescent="0.2">
      <c r="A112" s="4" t="s">
        <v>127</v>
      </c>
      <c r="B112" s="22">
        <v>49.591999999999999</v>
      </c>
      <c r="C112" s="22">
        <v>0.113</v>
      </c>
      <c r="D112" s="22" t="s">
        <v>32</v>
      </c>
      <c r="E112" s="80">
        <v>0</v>
      </c>
      <c r="F112" s="47">
        <f>SUM(B112:E112)</f>
        <v>49.704999999999998</v>
      </c>
      <c r="G112" s="26">
        <v>0</v>
      </c>
    </row>
    <row r="113" spans="1:7" s="4" customFormat="1" ht="4.5" customHeight="1" x14ac:dyDescent="0.2">
      <c r="A113" s="3"/>
      <c r="B113" s="22"/>
      <c r="C113" s="22"/>
      <c r="D113" s="22"/>
      <c r="E113" s="23"/>
      <c r="F113" s="22"/>
      <c r="G113" s="26"/>
    </row>
    <row r="114" spans="1:7" s="4" customFormat="1" ht="11.25" customHeight="1" x14ac:dyDescent="0.2">
      <c r="A114" s="14" t="s">
        <v>10</v>
      </c>
      <c r="B114" s="22"/>
      <c r="C114" s="22"/>
      <c r="D114" s="22"/>
      <c r="E114" s="22"/>
      <c r="F114" s="22"/>
      <c r="G114" s="29"/>
    </row>
    <row r="115" spans="1:7" s="4" customFormat="1" ht="11.25" customHeight="1" x14ac:dyDescent="0.2">
      <c r="A115" s="13" t="s">
        <v>47</v>
      </c>
      <c r="B115" s="22">
        <v>876.99099999999999</v>
      </c>
      <c r="C115" s="22">
        <v>0.13200000000000001</v>
      </c>
      <c r="D115" s="22" t="s">
        <v>32</v>
      </c>
      <c r="E115" s="47">
        <v>29.635000000000002</v>
      </c>
      <c r="F115" s="47">
        <f>SUM(B115:E115)</f>
        <v>906.75799999999992</v>
      </c>
      <c r="G115" s="26">
        <v>0</v>
      </c>
    </row>
    <row r="116" spans="1:7" s="4" customFormat="1" ht="4.5" customHeight="1" x14ac:dyDescent="0.2">
      <c r="A116" s="3"/>
      <c r="B116" s="22"/>
      <c r="C116" s="22"/>
      <c r="D116" s="22"/>
      <c r="E116" s="23"/>
      <c r="F116" s="22"/>
      <c r="G116" s="26"/>
    </row>
    <row r="117" spans="1:7" s="4" customFormat="1" ht="11.25" customHeight="1" x14ac:dyDescent="0.2">
      <c r="A117" s="13" t="s">
        <v>92</v>
      </c>
      <c r="B117" s="22"/>
      <c r="C117" s="22"/>
      <c r="D117" s="22"/>
      <c r="E117" s="47"/>
      <c r="F117" s="47"/>
      <c r="G117" s="26"/>
    </row>
    <row r="118" spans="1:7" s="4" customFormat="1" ht="11.25" customHeight="1" x14ac:dyDescent="0.2">
      <c r="A118" s="13" t="s">
        <v>93</v>
      </c>
      <c r="B118" s="22">
        <v>69.311999999999998</v>
      </c>
      <c r="C118" s="22">
        <v>0.13200000000000001</v>
      </c>
      <c r="D118" s="22" t="s">
        <v>32</v>
      </c>
      <c r="E118" s="47">
        <v>1.76</v>
      </c>
      <c r="F118" s="47">
        <f>SUM(B118:E118)</f>
        <v>71.204000000000008</v>
      </c>
      <c r="G118" s="26">
        <v>0</v>
      </c>
    </row>
    <row r="119" spans="1:7" s="4" customFormat="1" ht="4.5" customHeight="1" x14ac:dyDescent="0.2">
      <c r="A119" s="3"/>
      <c r="B119" s="22"/>
      <c r="C119" s="22"/>
      <c r="D119" s="22"/>
      <c r="E119" s="23"/>
      <c r="F119" s="22"/>
      <c r="G119" s="26"/>
    </row>
    <row r="120" spans="1:7" s="4" customFormat="1" ht="11.25" customHeight="1" x14ac:dyDescent="0.2">
      <c r="A120" s="13" t="s">
        <v>94</v>
      </c>
      <c r="B120" s="22"/>
      <c r="C120" s="22"/>
      <c r="D120" s="22"/>
      <c r="E120" s="47"/>
      <c r="F120" s="47"/>
      <c r="G120" s="26"/>
    </row>
    <row r="121" spans="1:7" s="4" customFormat="1" ht="11.25" customHeight="1" x14ac:dyDescent="0.2">
      <c r="A121" s="13" t="s">
        <v>95</v>
      </c>
      <c r="B121" s="22">
        <v>42.758000000000003</v>
      </c>
      <c r="C121" s="22" t="s">
        <v>32</v>
      </c>
      <c r="D121" s="22" t="s">
        <v>32</v>
      </c>
      <c r="E121" s="47">
        <v>0.27</v>
      </c>
      <c r="F121" s="47">
        <f>SUM(B121:E121)</f>
        <v>43.028000000000006</v>
      </c>
      <c r="G121" s="26">
        <v>0</v>
      </c>
    </row>
    <row r="122" spans="1:7" s="4" customFormat="1" ht="5.25" customHeight="1" x14ac:dyDescent="0.2">
      <c r="A122" s="3"/>
      <c r="B122" s="22"/>
      <c r="C122" s="22"/>
      <c r="D122" s="22"/>
      <c r="E122" s="23"/>
      <c r="F122" s="22"/>
      <c r="G122" s="26"/>
    </row>
    <row r="123" spans="1:7" x14ac:dyDescent="0.2">
      <c r="A123" s="4" t="s">
        <v>142</v>
      </c>
    </row>
    <row r="124" spans="1:7" x14ac:dyDescent="0.2">
      <c r="A124" s="15" t="s">
        <v>139</v>
      </c>
    </row>
    <row r="125" spans="1:7" x14ac:dyDescent="0.2">
      <c r="A125" s="4" t="s">
        <v>52</v>
      </c>
      <c r="B125" s="22">
        <v>50.976999999999997</v>
      </c>
      <c r="C125" s="22" t="s">
        <v>32</v>
      </c>
      <c r="D125" s="22" t="s">
        <v>32</v>
      </c>
      <c r="E125" s="47">
        <v>0.65300000000000002</v>
      </c>
      <c r="F125" s="47">
        <f>SUM(B125:E125)</f>
        <v>51.629999999999995</v>
      </c>
      <c r="G125" s="26">
        <v>0</v>
      </c>
    </row>
    <row r="126" spans="1:7" s="4" customFormat="1" ht="4.5" customHeight="1" x14ac:dyDescent="0.2">
      <c r="A126" s="3"/>
      <c r="B126" s="22"/>
      <c r="C126" s="22"/>
      <c r="D126" s="22"/>
      <c r="E126" s="23"/>
      <c r="F126" s="22"/>
      <c r="G126" s="26"/>
    </row>
    <row r="127" spans="1:7" x14ac:dyDescent="0.2">
      <c r="A127" s="4" t="s">
        <v>100</v>
      </c>
      <c r="B127" s="22"/>
      <c r="C127" s="22"/>
      <c r="D127" s="22"/>
      <c r="E127" s="47"/>
      <c r="F127" s="47"/>
      <c r="G127" s="26"/>
    </row>
    <row r="128" spans="1:7" x14ac:dyDescent="0.2">
      <c r="A128" s="4" t="s">
        <v>36</v>
      </c>
      <c r="B128" s="22">
        <v>114.669</v>
      </c>
      <c r="C128" s="22">
        <f>-0.487+0.226</f>
        <v>-0.26100000000000001</v>
      </c>
      <c r="D128" s="22" t="s">
        <v>32</v>
      </c>
      <c r="E128" s="47">
        <v>0.69699999999999995</v>
      </c>
      <c r="F128" s="47">
        <f>SUM(B128:E128)</f>
        <v>115.105</v>
      </c>
      <c r="G128" s="26">
        <v>0</v>
      </c>
    </row>
    <row r="129" spans="1:7" s="4" customFormat="1" ht="4.5" customHeight="1" x14ac:dyDescent="0.2">
      <c r="A129" s="3"/>
      <c r="B129" s="22"/>
      <c r="C129" s="22"/>
      <c r="D129" s="22"/>
      <c r="E129" s="23"/>
      <c r="F129" s="22"/>
      <c r="G129" s="26"/>
    </row>
    <row r="130" spans="1:7" x14ac:dyDescent="0.2">
      <c r="A130" s="4" t="s">
        <v>6</v>
      </c>
      <c r="B130" s="22"/>
      <c r="C130" s="22"/>
      <c r="D130" s="22"/>
      <c r="E130" s="47"/>
      <c r="F130" s="47"/>
      <c r="G130" s="26"/>
    </row>
    <row r="131" spans="1:7" x14ac:dyDescent="0.2">
      <c r="A131" s="4" t="s">
        <v>119</v>
      </c>
      <c r="B131" s="22">
        <v>59.904000000000003</v>
      </c>
      <c r="C131" s="22">
        <v>0.34100000000000003</v>
      </c>
      <c r="D131" s="22" t="s">
        <v>32</v>
      </c>
      <c r="E131" s="48">
        <v>0</v>
      </c>
      <c r="F131" s="47">
        <f>SUM(B131:E131)</f>
        <v>60.245000000000005</v>
      </c>
      <c r="G131" s="26">
        <v>0</v>
      </c>
    </row>
    <row r="132" spans="1:7" s="4" customFormat="1" ht="4.5" customHeight="1" x14ac:dyDescent="0.2">
      <c r="A132" s="3"/>
      <c r="B132" s="22"/>
      <c r="C132" s="22"/>
      <c r="D132" s="22"/>
      <c r="E132" s="23"/>
      <c r="F132" s="22"/>
      <c r="G132" s="26"/>
    </row>
    <row r="133" spans="1:7" x14ac:dyDescent="0.2">
      <c r="A133" s="4" t="s">
        <v>96</v>
      </c>
      <c r="B133" s="22"/>
      <c r="C133" s="22"/>
      <c r="D133" s="22"/>
      <c r="E133" s="47"/>
      <c r="F133" s="47"/>
      <c r="G133" s="26"/>
    </row>
    <row r="134" spans="1:7" x14ac:dyDescent="0.2">
      <c r="A134" s="4" t="s">
        <v>97</v>
      </c>
      <c r="B134" s="22">
        <v>318.19900000000001</v>
      </c>
      <c r="C134" s="22" t="s">
        <v>32</v>
      </c>
      <c r="D134" s="22" t="s">
        <v>32</v>
      </c>
      <c r="E134" s="47">
        <v>3</v>
      </c>
      <c r="F134" s="47">
        <f>SUM(B134:E134)</f>
        <v>321.19900000000001</v>
      </c>
      <c r="G134" s="26">
        <v>0</v>
      </c>
    </row>
    <row r="135" spans="1:7" s="4" customFormat="1" ht="4.5" customHeight="1" x14ac:dyDescent="0.2">
      <c r="A135" s="3"/>
      <c r="B135" s="22"/>
      <c r="C135" s="22"/>
      <c r="D135" s="22"/>
      <c r="E135" s="23"/>
      <c r="F135" s="22"/>
      <c r="G135" s="26"/>
    </row>
    <row r="136" spans="1:7" x14ac:dyDescent="0.2">
      <c r="A136" s="4" t="s">
        <v>18</v>
      </c>
      <c r="B136" s="22"/>
      <c r="C136" s="22"/>
      <c r="D136" s="22"/>
      <c r="E136" s="47"/>
      <c r="F136" s="47"/>
      <c r="G136" s="26"/>
    </row>
    <row r="137" spans="1:7" x14ac:dyDescent="0.2">
      <c r="A137" s="4" t="s">
        <v>30</v>
      </c>
      <c r="B137" s="22">
        <v>99.8</v>
      </c>
      <c r="C137" s="22">
        <v>0.5</v>
      </c>
      <c r="D137" s="22" t="s">
        <v>32</v>
      </c>
      <c r="E137" s="48">
        <v>0</v>
      </c>
      <c r="F137" s="47">
        <f>SUM(B137:E137)</f>
        <v>100.3</v>
      </c>
      <c r="G137" s="26">
        <v>0</v>
      </c>
    </row>
    <row r="138" spans="1:7" s="4" customFormat="1" ht="4.5" customHeight="1" x14ac:dyDescent="0.2">
      <c r="A138" s="3"/>
      <c r="B138" s="22"/>
      <c r="C138" s="22"/>
      <c r="D138" s="22"/>
      <c r="E138" s="23"/>
      <c r="F138" s="22"/>
      <c r="G138" s="26"/>
    </row>
    <row r="139" spans="1:7" x14ac:dyDescent="0.2">
      <c r="A139" s="14" t="s">
        <v>140</v>
      </c>
    </row>
    <row r="140" spans="1:7" x14ac:dyDescent="0.2">
      <c r="A140" s="3" t="s">
        <v>121</v>
      </c>
      <c r="B140" s="22">
        <v>5.2350000000000003</v>
      </c>
      <c r="C140" s="22" t="s">
        <v>32</v>
      </c>
      <c r="D140" s="22" t="s">
        <v>32</v>
      </c>
      <c r="E140" s="47">
        <v>0.81599999999999995</v>
      </c>
      <c r="F140" s="47">
        <f>SUM(B140:E140)</f>
        <v>6.0510000000000002</v>
      </c>
      <c r="G140" s="26">
        <v>0.629</v>
      </c>
    </row>
    <row r="141" spans="1:7" s="4" customFormat="1" ht="4.5" customHeight="1" x14ac:dyDescent="0.2">
      <c r="A141" s="3"/>
      <c r="B141" s="22"/>
      <c r="C141" s="22"/>
      <c r="D141" s="22"/>
      <c r="E141" s="23"/>
      <c r="F141" s="22"/>
      <c r="G141" s="26"/>
    </row>
    <row r="142" spans="1:7" x14ac:dyDescent="0.2">
      <c r="A142" s="3" t="s">
        <v>126</v>
      </c>
      <c r="B142" s="22"/>
      <c r="C142" s="22"/>
      <c r="D142" s="22"/>
      <c r="E142" s="47"/>
      <c r="F142" s="47"/>
      <c r="G142" s="26"/>
    </row>
    <row r="143" spans="1:7" x14ac:dyDescent="0.2">
      <c r="A143" s="3" t="s">
        <v>122</v>
      </c>
      <c r="B143" s="22">
        <v>47.518999999999998</v>
      </c>
      <c r="C143" s="22">
        <v>0.13200000000000001</v>
      </c>
      <c r="D143" s="22" t="s">
        <v>32</v>
      </c>
      <c r="E143" s="48">
        <v>0</v>
      </c>
      <c r="F143" s="47">
        <f>SUM(B143:E143)</f>
        <v>47.650999999999996</v>
      </c>
      <c r="G143" s="26">
        <v>0</v>
      </c>
    </row>
    <row r="144" spans="1:7" s="4" customFormat="1" ht="4.5" customHeight="1" x14ac:dyDescent="0.2">
      <c r="A144" s="3"/>
      <c r="B144" s="22"/>
      <c r="C144" s="22"/>
      <c r="D144" s="22"/>
      <c r="E144" s="23"/>
      <c r="F144" s="22"/>
      <c r="G144" s="26"/>
    </row>
    <row r="145" spans="1:7" x14ac:dyDescent="0.2">
      <c r="A145" s="3" t="s">
        <v>120</v>
      </c>
      <c r="B145" s="22"/>
      <c r="C145" s="22"/>
      <c r="D145" s="22"/>
      <c r="E145" s="47"/>
      <c r="F145" s="47"/>
      <c r="G145" s="26"/>
    </row>
    <row r="146" spans="1:7" x14ac:dyDescent="0.2">
      <c r="A146" s="3" t="s">
        <v>123</v>
      </c>
      <c r="B146" s="22">
        <v>711.86900000000003</v>
      </c>
      <c r="C146" s="22">
        <v>0.24399999999999999</v>
      </c>
      <c r="D146" s="22" t="s">
        <v>32</v>
      </c>
      <c r="E146" s="48">
        <v>0</v>
      </c>
      <c r="F146" s="47">
        <f>SUM(B146:E146)</f>
        <v>712.11300000000006</v>
      </c>
      <c r="G146" s="26">
        <v>0</v>
      </c>
    </row>
    <row r="147" spans="1:7" s="4" customFormat="1" ht="4.5" customHeight="1" x14ac:dyDescent="0.2">
      <c r="A147" s="3"/>
      <c r="B147" s="22"/>
      <c r="C147" s="22"/>
      <c r="D147" s="22"/>
      <c r="E147" s="23"/>
      <c r="F147" s="22"/>
      <c r="G147" s="26"/>
    </row>
    <row r="148" spans="1:7" x14ac:dyDescent="0.2">
      <c r="A148" s="13" t="s">
        <v>34</v>
      </c>
    </row>
    <row r="149" spans="1:7" x14ac:dyDescent="0.2">
      <c r="A149" s="13" t="s">
        <v>48</v>
      </c>
      <c r="B149" s="22">
        <v>668.68</v>
      </c>
      <c r="C149" s="22">
        <v>-0.15</v>
      </c>
      <c r="D149" s="22" t="s">
        <v>32</v>
      </c>
      <c r="E149" s="47">
        <v>17.518999999999998</v>
      </c>
      <c r="F149" s="47">
        <f>SUM(B149:E149)</f>
        <v>686.04899999999998</v>
      </c>
      <c r="G149" s="26">
        <v>0</v>
      </c>
    </row>
    <row r="150" spans="1:7" s="4" customFormat="1" ht="4.5" customHeight="1" x14ac:dyDescent="0.2">
      <c r="A150" s="3"/>
      <c r="B150" s="22"/>
      <c r="C150" s="22"/>
      <c r="D150" s="22"/>
      <c r="E150" s="23"/>
      <c r="F150" s="22"/>
      <c r="G150" s="26"/>
    </row>
    <row r="151" spans="1:7" x14ac:dyDescent="0.2">
      <c r="A151" s="4" t="s">
        <v>74</v>
      </c>
      <c r="B151" s="22"/>
      <c r="C151" s="22"/>
      <c r="D151" s="22"/>
      <c r="E151" s="22"/>
      <c r="F151" s="22"/>
    </row>
    <row r="152" spans="1:7" x14ac:dyDescent="0.2">
      <c r="A152" s="15" t="s">
        <v>75</v>
      </c>
      <c r="B152" s="22"/>
      <c r="C152" s="22"/>
      <c r="D152" s="22"/>
      <c r="E152" s="22"/>
      <c r="F152" s="22"/>
    </row>
    <row r="153" spans="1:7" x14ac:dyDescent="0.2">
      <c r="A153" s="3" t="s">
        <v>134</v>
      </c>
      <c r="B153" s="22">
        <v>582.53399999999999</v>
      </c>
      <c r="C153" s="22">
        <v>0.13200000000000001</v>
      </c>
      <c r="D153" s="22" t="s">
        <v>32</v>
      </c>
      <c r="E153" s="22">
        <v>0</v>
      </c>
      <c r="F153" s="22">
        <f>SUM(B153:E153)</f>
        <v>582.66599999999994</v>
      </c>
      <c r="G153" s="26">
        <v>0</v>
      </c>
    </row>
    <row r="154" spans="1:7" s="4" customFormat="1" ht="4.5" customHeight="1" x14ac:dyDescent="0.2">
      <c r="A154" s="3"/>
      <c r="B154" s="22"/>
      <c r="C154" s="22"/>
      <c r="D154" s="22"/>
      <c r="E154" s="23"/>
      <c r="F154" s="22"/>
      <c r="G154" s="26"/>
    </row>
    <row r="155" spans="1:7" s="4" customFormat="1" x14ac:dyDescent="0.2">
      <c r="A155" s="3" t="s">
        <v>35</v>
      </c>
      <c r="B155" s="22"/>
      <c r="C155" s="22"/>
      <c r="D155" s="22"/>
      <c r="E155" s="23"/>
      <c r="F155" s="22"/>
      <c r="G155" s="26"/>
    </row>
    <row r="156" spans="1:7" s="4" customFormat="1" x14ac:dyDescent="0.2">
      <c r="A156" s="13" t="s">
        <v>144</v>
      </c>
      <c r="B156" s="22">
        <v>83.149000000000001</v>
      </c>
      <c r="C156" s="22">
        <v>0.24399999999999999</v>
      </c>
      <c r="D156" s="22">
        <v>0</v>
      </c>
      <c r="E156" s="23">
        <v>0</v>
      </c>
      <c r="F156" s="22">
        <f>SUM(B156:E156)</f>
        <v>83.393000000000001</v>
      </c>
      <c r="G156" s="26">
        <v>0</v>
      </c>
    </row>
    <row r="157" spans="1:7" s="4" customFormat="1" ht="4.5" customHeight="1" x14ac:dyDescent="0.2">
      <c r="A157" s="3"/>
      <c r="B157" s="22"/>
      <c r="C157" s="22"/>
      <c r="D157" s="22"/>
      <c r="E157" s="23"/>
      <c r="F157" s="22"/>
      <c r="G157" s="26"/>
    </row>
    <row r="158" spans="1:7" s="4" customFormat="1" ht="11.25" customHeight="1" x14ac:dyDescent="0.2">
      <c r="A158" s="13" t="s">
        <v>35</v>
      </c>
      <c r="B158" s="22"/>
      <c r="C158" s="22"/>
      <c r="D158" s="22"/>
      <c r="E158" s="22"/>
      <c r="F158" s="22"/>
      <c r="G158" s="26"/>
    </row>
    <row r="159" spans="1:7" s="4" customFormat="1" ht="11.25" customHeight="1" x14ac:dyDescent="0.2">
      <c r="A159" s="13" t="s">
        <v>143</v>
      </c>
      <c r="B159" s="22"/>
      <c r="C159" s="22"/>
      <c r="D159" s="22"/>
      <c r="E159" s="47"/>
      <c r="F159" s="47"/>
      <c r="G159" s="26"/>
    </row>
    <row r="160" spans="1:7" s="4" customFormat="1" ht="11.25" customHeight="1" x14ac:dyDescent="0.2">
      <c r="A160" s="75" t="s">
        <v>132</v>
      </c>
      <c r="B160" s="22"/>
      <c r="C160" s="22"/>
      <c r="D160" s="22"/>
      <c r="E160" s="47"/>
      <c r="F160" s="47"/>
      <c r="G160" s="26"/>
    </row>
    <row r="161" spans="1:21" s="4" customFormat="1" ht="11.25" customHeight="1" x14ac:dyDescent="0.2">
      <c r="A161" s="75" t="s">
        <v>138</v>
      </c>
      <c r="B161" s="22">
        <v>29.393000000000001</v>
      </c>
      <c r="C161" s="22">
        <v>0</v>
      </c>
      <c r="D161" s="22" t="s">
        <v>32</v>
      </c>
      <c r="E161" s="47">
        <v>15.581</v>
      </c>
      <c r="F161" s="47">
        <f>SUM(B161:E161)</f>
        <v>44.974000000000004</v>
      </c>
      <c r="G161" s="26">
        <v>0</v>
      </c>
    </row>
    <row r="162" spans="1:21" s="4" customFormat="1" ht="4.5" customHeight="1" x14ac:dyDescent="0.2">
      <c r="A162" s="3"/>
      <c r="B162" s="22"/>
      <c r="C162" s="22"/>
      <c r="D162" s="22"/>
      <c r="E162" s="23"/>
      <c r="F162" s="22"/>
      <c r="G162" s="26"/>
    </row>
    <row r="163" spans="1:21" s="4" customFormat="1" ht="10.5" customHeight="1" x14ac:dyDescent="0.2">
      <c r="A163" s="41" t="s">
        <v>17</v>
      </c>
      <c r="B163" s="45"/>
      <c r="C163" s="79" t="s">
        <v>32</v>
      </c>
      <c r="D163" s="45">
        <f>SUM(D13:D161)</f>
        <v>38.200000000000003</v>
      </c>
      <c r="E163" s="45">
        <f>SUM(E13:E161)</f>
        <v>266.78699999999998</v>
      </c>
      <c r="F163" s="45"/>
      <c r="G163" s="46">
        <f>SUM(G11:G159)</f>
        <v>6.5869999999999997</v>
      </c>
    </row>
    <row r="164" spans="1:21" s="4" customFormat="1" ht="4.5" customHeight="1" x14ac:dyDescent="0.2">
      <c r="C164" s="18"/>
      <c r="D164" s="20"/>
      <c r="E164" s="18"/>
      <c r="F164" s="20"/>
      <c r="G164" s="29"/>
    </row>
    <row r="165" spans="1:21" s="4" customFormat="1" ht="9.75" customHeight="1" x14ac:dyDescent="0.2">
      <c r="A165" s="10" t="s">
        <v>11</v>
      </c>
      <c r="C165" s="22"/>
      <c r="D165" s="22"/>
      <c r="E165" s="22"/>
      <c r="F165" s="22"/>
      <c r="G165" s="29"/>
      <c r="P165" s="3"/>
      <c r="R165" s="5"/>
      <c r="S165" s="8"/>
      <c r="T165" s="5"/>
      <c r="U165" s="8"/>
    </row>
    <row r="166" spans="1:21" s="4" customFormat="1" ht="4.5" customHeight="1" x14ac:dyDescent="0.2">
      <c r="A166" s="10"/>
      <c r="C166" s="22"/>
      <c r="D166" s="22"/>
      <c r="E166" s="22"/>
      <c r="F166" s="22"/>
      <c r="G166" s="29"/>
      <c r="P166" s="3"/>
      <c r="R166" s="5"/>
      <c r="S166" s="8"/>
      <c r="T166" s="5"/>
      <c r="U166" s="8"/>
    </row>
    <row r="167" spans="1:21" s="4" customFormat="1" ht="4.5" customHeight="1" x14ac:dyDescent="0.2">
      <c r="A167" s="3"/>
      <c r="C167" s="22"/>
      <c r="D167" s="22"/>
      <c r="E167" s="22"/>
      <c r="F167" s="22"/>
      <c r="G167" s="29"/>
      <c r="P167" s="3"/>
      <c r="R167" s="5"/>
      <c r="S167" s="8"/>
      <c r="T167" s="5"/>
      <c r="U167" s="8"/>
    </row>
    <row r="168" spans="1:21" s="4" customFormat="1" ht="9.75" customHeight="1" x14ac:dyDescent="0.2">
      <c r="A168" s="3" t="s">
        <v>38</v>
      </c>
      <c r="B168" s="22"/>
      <c r="C168" s="22"/>
      <c r="D168" s="22"/>
      <c r="E168" s="22"/>
      <c r="F168" s="22"/>
      <c r="G168" s="29"/>
      <c r="P168" s="3"/>
      <c r="R168" s="5"/>
      <c r="S168" s="8"/>
      <c r="T168" s="5"/>
      <c r="U168" s="8"/>
    </row>
    <row r="169" spans="1:21" s="4" customFormat="1" ht="9.75" customHeight="1" x14ac:dyDescent="0.2">
      <c r="A169" s="3" t="s">
        <v>153</v>
      </c>
      <c r="B169" s="22">
        <v>1.5</v>
      </c>
      <c r="C169" s="22">
        <v>0</v>
      </c>
      <c r="D169" s="22">
        <v>0</v>
      </c>
      <c r="E169" s="22">
        <v>0.34799999999999998</v>
      </c>
      <c r="F169" s="22">
        <f>SUM(B169:E169)</f>
        <v>1.8479999999999999</v>
      </c>
      <c r="G169" s="26">
        <v>0</v>
      </c>
      <c r="P169" s="3"/>
      <c r="R169" s="5"/>
      <c r="S169" s="8"/>
      <c r="T169" s="5"/>
      <c r="U169" s="8"/>
    </row>
    <row r="170" spans="1:21" s="4" customFormat="1" ht="4.5" customHeight="1" x14ac:dyDescent="0.2">
      <c r="B170" s="22"/>
      <c r="C170" s="22"/>
      <c r="D170" s="22"/>
      <c r="E170" s="22"/>
      <c r="F170" s="22"/>
      <c r="G170" s="29"/>
      <c r="P170" s="3"/>
      <c r="R170" s="5"/>
      <c r="S170" s="8"/>
      <c r="T170" s="5"/>
      <c r="U170" s="8"/>
    </row>
    <row r="171" spans="1:21" s="4" customFormat="1" ht="9.75" customHeight="1" x14ac:dyDescent="0.2">
      <c r="A171" s="3" t="s">
        <v>136</v>
      </c>
      <c r="B171" s="22"/>
      <c r="C171" s="22"/>
      <c r="D171" s="22"/>
      <c r="E171" s="22"/>
      <c r="F171" s="22"/>
      <c r="G171" s="29"/>
      <c r="P171" s="3"/>
      <c r="R171" s="5"/>
      <c r="S171" s="8"/>
      <c r="T171" s="5"/>
      <c r="U171" s="8"/>
    </row>
    <row r="172" spans="1:21" s="4" customFormat="1" ht="9.75" customHeight="1" x14ac:dyDescent="0.2">
      <c r="A172" s="3" t="s">
        <v>154</v>
      </c>
      <c r="B172" s="22">
        <v>44.000999999999998</v>
      </c>
      <c r="C172" s="22">
        <v>0</v>
      </c>
      <c r="D172" s="22">
        <v>0</v>
      </c>
      <c r="E172" s="22">
        <v>9.5299999999999994</v>
      </c>
      <c r="F172" s="22">
        <f>SUM(B172:E172)</f>
        <v>53.530999999999999</v>
      </c>
      <c r="G172" s="26">
        <v>0</v>
      </c>
      <c r="P172" s="3"/>
      <c r="R172" s="5"/>
      <c r="S172" s="8"/>
      <c r="T172" s="5"/>
      <c r="U172" s="8"/>
    </row>
    <row r="173" spans="1:21" s="4" customFormat="1" ht="4.5" customHeight="1" x14ac:dyDescent="0.2">
      <c r="B173" s="22"/>
      <c r="C173" s="22"/>
      <c r="D173" s="22"/>
      <c r="E173" s="22"/>
      <c r="F173" s="22"/>
      <c r="G173" s="29"/>
      <c r="P173" s="3"/>
      <c r="R173" s="5"/>
      <c r="S173" s="8"/>
      <c r="T173" s="5"/>
      <c r="U173" s="8"/>
    </row>
    <row r="174" spans="1:21" s="4" customFormat="1" ht="9.75" customHeight="1" x14ac:dyDescent="0.2">
      <c r="A174" s="3" t="s">
        <v>68</v>
      </c>
      <c r="B174" s="22"/>
      <c r="C174" s="22"/>
      <c r="D174" s="22"/>
      <c r="E174" s="22"/>
      <c r="F174" s="22"/>
      <c r="G174" s="26"/>
      <c r="P174" s="3"/>
      <c r="R174" s="5"/>
      <c r="S174" s="8"/>
      <c r="T174" s="5"/>
      <c r="U174" s="8"/>
    </row>
    <row r="175" spans="1:21" s="4" customFormat="1" ht="9.75" customHeight="1" x14ac:dyDescent="0.2">
      <c r="A175" s="3" t="s">
        <v>155</v>
      </c>
      <c r="B175" s="22">
        <v>155.44399999999999</v>
      </c>
      <c r="C175" s="22">
        <v>0</v>
      </c>
      <c r="D175" s="22">
        <v>0</v>
      </c>
      <c r="E175" s="22">
        <v>13.728999999999999</v>
      </c>
      <c r="F175" s="22">
        <f>SUM(B175:E175)</f>
        <v>169.173</v>
      </c>
      <c r="G175" s="26">
        <v>0</v>
      </c>
      <c r="P175" s="3"/>
      <c r="R175" s="5"/>
      <c r="S175" s="8"/>
      <c r="T175" s="5"/>
      <c r="U175" s="8"/>
    </row>
    <row r="176" spans="1:21" s="4" customFormat="1" ht="4.5" customHeight="1" x14ac:dyDescent="0.2">
      <c r="B176" s="22"/>
      <c r="C176" s="22"/>
      <c r="D176" s="22"/>
      <c r="E176" s="22"/>
      <c r="F176" s="22"/>
      <c r="G176" s="29"/>
      <c r="P176" s="3"/>
      <c r="R176" s="5"/>
      <c r="S176" s="8"/>
      <c r="T176" s="5"/>
      <c r="U176" s="8"/>
    </row>
    <row r="177" spans="1:21" s="4" customFormat="1" ht="9.75" customHeight="1" x14ac:dyDescent="0.2">
      <c r="A177" s="3" t="s">
        <v>5</v>
      </c>
      <c r="B177" s="22"/>
      <c r="C177" s="22"/>
      <c r="D177" s="22"/>
      <c r="E177" s="22"/>
      <c r="F177" s="22"/>
      <c r="G177" s="29"/>
      <c r="P177" s="3"/>
      <c r="R177" s="5"/>
      <c r="S177" s="8"/>
      <c r="T177" s="5"/>
      <c r="U177" s="8"/>
    </row>
    <row r="178" spans="1:21" s="4" customFormat="1" ht="9.75" customHeight="1" x14ac:dyDescent="0.2">
      <c r="A178" s="49" t="s">
        <v>43</v>
      </c>
      <c r="B178" s="22"/>
      <c r="C178" s="22"/>
      <c r="D178" s="22"/>
      <c r="E178" s="22"/>
      <c r="F178" s="22"/>
      <c r="G178" s="29"/>
      <c r="P178" s="3"/>
      <c r="R178" s="5"/>
      <c r="S178" s="8"/>
      <c r="T178" s="5"/>
      <c r="U178" s="8"/>
    </row>
    <row r="179" spans="1:21" s="4" customFormat="1" ht="4.5" customHeight="1" x14ac:dyDescent="0.2">
      <c r="A179" s="3"/>
      <c r="B179" s="22"/>
      <c r="C179" s="22"/>
      <c r="D179" s="22"/>
      <c r="E179" s="22"/>
      <c r="F179" s="22"/>
      <c r="G179" s="29"/>
      <c r="P179" s="3"/>
      <c r="R179" s="5"/>
      <c r="S179" s="8"/>
      <c r="T179" s="5"/>
      <c r="U179" s="8"/>
    </row>
    <row r="180" spans="1:21" s="4" customFormat="1" ht="10.5" customHeight="1" x14ac:dyDescent="0.2">
      <c r="A180" s="3" t="s">
        <v>60</v>
      </c>
      <c r="B180" s="22"/>
      <c r="F180" s="22"/>
      <c r="G180" s="29"/>
      <c r="P180" s="3"/>
      <c r="R180" s="5"/>
      <c r="S180" s="8"/>
      <c r="T180" s="5"/>
      <c r="U180" s="8"/>
    </row>
    <row r="181" spans="1:21" s="4" customFormat="1" ht="9.75" customHeight="1" x14ac:dyDescent="0.2">
      <c r="A181" s="85" t="s">
        <v>59</v>
      </c>
      <c r="B181" s="22">
        <v>0.5</v>
      </c>
      <c r="C181" s="22">
        <v>0</v>
      </c>
      <c r="D181" s="22">
        <v>0</v>
      </c>
      <c r="E181" s="22">
        <v>0.3</v>
      </c>
      <c r="F181" s="22">
        <f>SUM(B181:E181)</f>
        <v>0.8</v>
      </c>
      <c r="G181" s="26">
        <v>0</v>
      </c>
      <c r="P181" s="3"/>
      <c r="R181" s="5"/>
      <c r="S181" s="8"/>
      <c r="T181" s="5"/>
      <c r="U181" s="8"/>
    </row>
    <row r="182" spans="1:21" s="4" customFormat="1" ht="9.75" customHeight="1" x14ac:dyDescent="0.2">
      <c r="A182" s="3" t="s">
        <v>57</v>
      </c>
      <c r="B182" s="22"/>
      <c r="C182" s="22"/>
      <c r="D182" s="22"/>
      <c r="E182" s="22"/>
      <c r="F182" s="22"/>
      <c r="G182" s="29"/>
      <c r="P182" s="3"/>
      <c r="R182" s="5"/>
      <c r="S182" s="8"/>
      <c r="T182" s="5"/>
      <c r="U182" s="8"/>
    </row>
    <row r="183" spans="1:21" s="4" customFormat="1" ht="9.75" customHeight="1" x14ac:dyDescent="0.2">
      <c r="A183" s="15" t="s">
        <v>26</v>
      </c>
      <c r="B183" s="22">
        <v>96.384</v>
      </c>
      <c r="C183" s="22" t="s">
        <v>32</v>
      </c>
      <c r="D183" s="22" t="s">
        <v>32</v>
      </c>
      <c r="E183" s="22">
        <v>18.041</v>
      </c>
      <c r="F183" s="22">
        <f>SUM(B183:E183)</f>
        <v>114.425</v>
      </c>
      <c r="G183" s="26">
        <v>0</v>
      </c>
      <c r="P183" s="3"/>
      <c r="R183" s="5"/>
      <c r="S183" s="8"/>
      <c r="T183" s="5"/>
      <c r="U183" s="8"/>
    </row>
    <row r="184" spans="1:21" s="4" customFormat="1" ht="9.75" customHeight="1" x14ac:dyDescent="0.2">
      <c r="A184" s="3" t="s">
        <v>58</v>
      </c>
      <c r="B184" s="22"/>
      <c r="C184" s="22"/>
      <c r="D184" s="22"/>
      <c r="E184" s="22"/>
      <c r="F184" s="22"/>
      <c r="G184" s="29"/>
      <c r="P184" s="3"/>
      <c r="R184" s="5"/>
      <c r="S184" s="8"/>
      <c r="T184" s="5"/>
      <c r="U184" s="8"/>
    </row>
    <row r="185" spans="1:21" s="4" customFormat="1" ht="9.75" customHeight="1" x14ac:dyDescent="0.2">
      <c r="A185" s="85" t="s">
        <v>45</v>
      </c>
      <c r="B185" s="22">
        <v>1.1180000000000001</v>
      </c>
      <c r="C185" s="22" t="s">
        <v>32</v>
      </c>
      <c r="D185" s="22" t="s">
        <v>32</v>
      </c>
      <c r="E185" s="22">
        <v>0.79900000000000004</v>
      </c>
      <c r="F185" s="22">
        <f>SUM(B185:E185)</f>
        <v>1.9170000000000003</v>
      </c>
      <c r="G185" s="26">
        <v>0</v>
      </c>
      <c r="P185" s="3"/>
      <c r="R185" s="5"/>
      <c r="S185" s="8"/>
      <c r="T185" s="5"/>
      <c r="U185" s="8"/>
    </row>
    <row r="186" spans="1:21" s="4" customFormat="1" ht="9.75" customHeight="1" x14ac:dyDescent="0.2">
      <c r="A186" s="3" t="s">
        <v>116</v>
      </c>
      <c r="B186" s="22"/>
      <c r="C186" s="22"/>
      <c r="D186" s="22"/>
      <c r="E186" s="22"/>
      <c r="F186" s="22"/>
      <c r="G186" s="26"/>
      <c r="P186" s="3"/>
      <c r="R186" s="5"/>
      <c r="S186" s="8"/>
      <c r="T186" s="5"/>
      <c r="U186" s="8"/>
    </row>
    <row r="187" spans="1:21" s="4" customFormat="1" ht="9.75" customHeight="1" x14ac:dyDescent="0.2">
      <c r="A187" s="15" t="s">
        <v>41</v>
      </c>
      <c r="B187" s="22">
        <v>0</v>
      </c>
      <c r="C187" s="22">
        <v>0</v>
      </c>
      <c r="D187" s="22">
        <v>2.1</v>
      </c>
      <c r="E187" s="22">
        <v>0</v>
      </c>
      <c r="F187" s="22">
        <f>SUM(B187:E187)</f>
        <v>2.1</v>
      </c>
      <c r="G187" s="26">
        <v>0</v>
      </c>
      <c r="P187" s="3"/>
      <c r="R187" s="5"/>
      <c r="S187" s="8"/>
      <c r="T187" s="5"/>
      <c r="U187" s="8"/>
    </row>
    <row r="188" spans="1:21" s="4" customFormat="1" ht="4.5" customHeight="1" x14ac:dyDescent="0.2">
      <c r="A188" s="3"/>
      <c r="B188" s="22"/>
      <c r="C188" s="22"/>
      <c r="D188" s="22"/>
      <c r="E188" s="22"/>
      <c r="F188" s="22"/>
      <c r="G188" s="29"/>
      <c r="P188" s="3"/>
      <c r="R188" s="5"/>
      <c r="S188" s="8"/>
      <c r="T188" s="5"/>
      <c r="U188" s="8"/>
    </row>
    <row r="189" spans="1:21" s="4" customFormat="1" ht="10.5" customHeight="1" x14ac:dyDescent="0.2">
      <c r="A189" s="4" t="s">
        <v>70</v>
      </c>
      <c r="B189" s="22"/>
      <c r="C189" s="22"/>
      <c r="D189" s="22"/>
      <c r="E189" s="22"/>
      <c r="F189" s="22"/>
      <c r="G189" s="29"/>
      <c r="P189" s="3"/>
      <c r="R189" s="5"/>
      <c r="S189" s="8"/>
      <c r="T189" s="5"/>
      <c r="U189" s="8"/>
    </row>
    <row r="190" spans="1:21" s="4" customFormat="1" ht="10.5" customHeight="1" x14ac:dyDescent="0.2">
      <c r="A190" s="15" t="s">
        <v>71</v>
      </c>
      <c r="B190" s="22"/>
      <c r="C190" s="22"/>
      <c r="D190" s="22"/>
      <c r="E190" s="22"/>
      <c r="F190" s="22"/>
      <c r="G190" s="29"/>
      <c r="P190" s="3"/>
      <c r="R190" s="5"/>
      <c r="S190" s="8"/>
      <c r="T190" s="5"/>
      <c r="U190" s="8"/>
    </row>
    <row r="191" spans="1:21" s="4" customFormat="1" ht="10.5" customHeight="1" x14ac:dyDescent="0.2">
      <c r="A191" s="15" t="s">
        <v>41</v>
      </c>
      <c r="B191" s="22"/>
      <c r="C191" s="22"/>
      <c r="D191" s="22"/>
      <c r="E191" s="22"/>
      <c r="F191" s="22"/>
      <c r="G191" s="29"/>
      <c r="P191" s="3"/>
      <c r="R191" s="5"/>
      <c r="S191" s="8"/>
      <c r="T191" s="5"/>
      <c r="U191" s="8"/>
    </row>
    <row r="192" spans="1:21" s="4" customFormat="1" ht="10.5" customHeight="1" x14ac:dyDescent="0.2">
      <c r="A192" s="3" t="s">
        <v>69</v>
      </c>
      <c r="B192" s="22">
        <v>1.286</v>
      </c>
      <c r="C192" s="22">
        <v>0</v>
      </c>
      <c r="D192" s="22">
        <v>0</v>
      </c>
      <c r="E192" s="22">
        <v>0.79100000000000004</v>
      </c>
      <c r="F192" s="22">
        <f>SUM(B192:E192)</f>
        <v>2.077</v>
      </c>
      <c r="G192" s="26">
        <v>0.79100000000000004</v>
      </c>
      <c r="P192" s="3"/>
      <c r="R192" s="5"/>
      <c r="S192" s="8"/>
      <c r="T192" s="5"/>
      <c r="U192" s="8"/>
    </row>
    <row r="193" spans="1:21" s="4" customFormat="1" ht="4.5" customHeight="1" x14ac:dyDescent="0.2">
      <c r="B193" s="22"/>
      <c r="C193" s="22"/>
      <c r="D193" s="22"/>
      <c r="E193" s="22"/>
      <c r="F193" s="22"/>
      <c r="G193" s="29"/>
      <c r="P193" s="3"/>
      <c r="R193" s="5"/>
      <c r="S193" s="8"/>
      <c r="T193" s="5"/>
      <c r="U193" s="8"/>
    </row>
    <row r="194" spans="1:21" s="4" customFormat="1" ht="9.75" customHeight="1" x14ac:dyDescent="0.2">
      <c r="A194" s="4" t="s">
        <v>51</v>
      </c>
      <c r="B194" s="22"/>
      <c r="C194" s="22"/>
      <c r="D194" s="22"/>
      <c r="E194" s="22"/>
      <c r="F194" s="22"/>
      <c r="G194" s="29"/>
      <c r="P194" s="3"/>
      <c r="R194" s="5"/>
      <c r="S194" s="8"/>
      <c r="T194" s="5"/>
      <c r="U194" s="8"/>
    </row>
    <row r="195" spans="1:21" s="4" customFormat="1" ht="9.75" customHeight="1" x14ac:dyDescent="0.2">
      <c r="A195" s="3" t="s">
        <v>72</v>
      </c>
      <c r="B195" s="22">
        <v>1.0049999999999999</v>
      </c>
      <c r="C195" s="22">
        <v>0</v>
      </c>
      <c r="D195" s="22">
        <v>0</v>
      </c>
      <c r="E195" s="22">
        <v>1.3</v>
      </c>
      <c r="F195" s="22">
        <f>SUM(B195:E195)</f>
        <v>2.3049999999999997</v>
      </c>
      <c r="G195" s="26">
        <v>0</v>
      </c>
      <c r="P195" s="3"/>
      <c r="R195" s="5"/>
      <c r="S195" s="8"/>
      <c r="T195" s="8"/>
      <c r="U195" s="8"/>
    </row>
    <row r="196" spans="1:21" s="4" customFormat="1" ht="4.5" customHeight="1" x14ac:dyDescent="0.2">
      <c r="B196" s="22"/>
      <c r="C196" s="22"/>
      <c r="D196" s="22"/>
      <c r="E196" s="22"/>
      <c r="F196" s="22"/>
      <c r="G196" s="29"/>
      <c r="P196" s="3"/>
      <c r="R196" s="5"/>
      <c r="S196" s="8"/>
      <c r="T196" s="5"/>
      <c r="U196" s="8"/>
    </row>
    <row r="197" spans="1:21" s="4" customFormat="1" ht="9.75" customHeight="1" x14ac:dyDescent="0.2">
      <c r="A197" s="3" t="s">
        <v>92</v>
      </c>
      <c r="B197" s="22"/>
      <c r="C197" s="22"/>
      <c r="D197" s="22"/>
      <c r="E197" s="22"/>
      <c r="F197" s="22"/>
      <c r="G197" s="29"/>
      <c r="P197" s="3"/>
      <c r="R197" s="5"/>
      <c r="S197" s="8"/>
      <c r="T197" s="8"/>
      <c r="U197" s="8"/>
    </row>
    <row r="198" spans="1:21" s="4" customFormat="1" ht="9.75" customHeight="1" x14ac:dyDescent="0.2">
      <c r="A198" s="3" t="s">
        <v>20</v>
      </c>
      <c r="B198" s="22">
        <v>10.1</v>
      </c>
      <c r="C198" s="22" t="s">
        <v>32</v>
      </c>
      <c r="D198" s="22" t="s">
        <v>32</v>
      </c>
      <c r="E198" s="22">
        <v>1.256</v>
      </c>
      <c r="F198" s="22">
        <f>SUM(B198:E198)</f>
        <v>11.356</v>
      </c>
      <c r="G198" s="26">
        <v>0</v>
      </c>
      <c r="P198" s="3"/>
      <c r="R198" s="5"/>
      <c r="S198" s="8"/>
      <c r="T198" s="8"/>
      <c r="U198" s="8"/>
    </row>
    <row r="199" spans="1:21" ht="4.5" customHeight="1" x14ac:dyDescent="0.2">
      <c r="A199" s="3"/>
      <c r="B199" s="4"/>
      <c r="C199" s="22"/>
      <c r="D199" s="22"/>
      <c r="E199" s="22"/>
      <c r="F199" s="22"/>
      <c r="R199" s="7"/>
      <c r="S199" s="6"/>
      <c r="T199" s="7"/>
      <c r="U199" s="6"/>
    </row>
    <row r="200" spans="1:21" s="4" customFormat="1" ht="9.75" customHeight="1" x14ac:dyDescent="0.2">
      <c r="A200" s="4" t="s">
        <v>142</v>
      </c>
      <c r="B200" s="22"/>
      <c r="C200" s="22"/>
      <c r="D200" s="22"/>
      <c r="E200" s="22"/>
      <c r="F200" s="22"/>
      <c r="G200" s="29"/>
      <c r="P200" s="3"/>
      <c r="R200" s="5"/>
      <c r="S200" s="8"/>
      <c r="T200" s="8"/>
      <c r="U200" s="8"/>
    </row>
    <row r="201" spans="1:21" s="4" customFormat="1" ht="9.75" customHeight="1" x14ac:dyDescent="0.2">
      <c r="A201" s="15" t="s">
        <v>141</v>
      </c>
      <c r="B201" s="22"/>
      <c r="C201" s="22"/>
      <c r="D201" s="22"/>
      <c r="E201" s="22"/>
      <c r="F201" s="22"/>
      <c r="G201" s="29"/>
      <c r="P201" s="3"/>
      <c r="R201" s="5"/>
      <c r="S201" s="8"/>
      <c r="T201" s="8"/>
      <c r="U201" s="8"/>
    </row>
    <row r="202" spans="1:21" s="4" customFormat="1" ht="10.5" customHeight="1" x14ac:dyDescent="0.2">
      <c r="A202" s="3" t="s">
        <v>76</v>
      </c>
      <c r="B202" s="22">
        <v>3.4359999999999999</v>
      </c>
      <c r="C202" s="22" t="s">
        <v>32</v>
      </c>
      <c r="D202" s="22" t="s">
        <v>32</v>
      </c>
      <c r="E202" s="22">
        <v>0.71599999999999997</v>
      </c>
      <c r="F202" s="22">
        <f>SUM(B202:E202)</f>
        <v>4.1520000000000001</v>
      </c>
      <c r="G202" s="26">
        <v>0</v>
      </c>
      <c r="P202" s="3"/>
      <c r="R202" s="5"/>
      <c r="S202" s="8"/>
      <c r="T202" s="5"/>
      <c r="U202" s="8"/>
    </row>
    <row r="203" spans="1:21" ht="4.5" customHeight="1" x14ac:dyDescent="0.2">
      <c r="A203" s="3"/>
      <c r="B203" s="4"/>
      <c r="C203" s="22"/>
      <c r="D203" s="22"/>
      <c r="E203" s="22"/>
      <c r="F203" s="22"/>
      <c r="R203" s="7"/>
      <c r="S203" s="6"/>
      <c r="T203" s="7"/>
      <c r="U203" s="6"/>
    </row>
    <row r="204" spans="1:21" s="4" customFormat="1" ht="9.75" customHeight="1" x14ac:dyDescent="0.2">
      <c r="A204" s="4" t="s">
        <v>74</v>
      </c>
      <c r="B204" s="22"/>
      <c r="C204" s="22"/>
      <c r="D204" s="22"/>
      <c r="E204" s="22"/>
      <c r="F204" s="22"/>
      <c r="G204" s="29"/>
      <c r="P204" s="3"/>
      <c r="R204" s="5"/>
      <c r="S204" s="8"/>
      <c r="T204" s="8"/>
      <c r="U204" s="8"/>
    </row>
    <row r="205" spans="1:21" s="4" customFormat="1" ht="9.75" customHeight="1" x14ac:dyDescent="0.2">
      <c r="A205" s="15" t="s">
        <v>75</v>
      </c>
      <c r="B205" s="22"/>
      <c r="C205" s="22"/>
      <c r="D205" s="22"/>
      <c r="E205" s="22"/>
      <c r="F205" s="22"/>
      <c r="G205" s="29"/>
      <c r="P205" s="3"/>
      <c r="R205" s="5"/>
      <c r="S205" s="8"/>
      <c r="T205" s="8"/>
      <c r="U205" s="8"/>
    </row>
    <row r="206" spans="1:21" s="4" customFormat="1" ht="9.75" customHeight="1" x14ac:dyDescent="0.2">
      <c r="A206" s="3" t="s">
        <v>73</v>
      </c>
      <c r="B206" s="22">
        <v>0.69899999999999995</v>
      </c>
      <c r="C206" s="22">
        <v>0</v>
      </c>
      <c r="D206" s="22" t="s">
        <v>32</v>
      </c>
      <c r="E206" s="22">
        <v>1.607</v>
      </c>
      <c r="F206" s="22">
        <f>SUM(B206:E206)</f>
        <v>2.306</v>
      </c>
      <c r="G206" s="26">
        <v>0</v>
      </c>
      <c r="P206" s="3"/>
      <c r="R206" s="5"/>
      <c r="S206" s="8"/>
      <c r="T206" s="8"/>
      <c r="U206" s="8"/>
    </row>
    <row r="207" spans="1:21" s="4" customFormat="1" ht="4.5" customHeight="1" x14ac:dyDescent="0.2">
      <c r="A207" s="3"/>
      <c r="C207" s="22"/>
      <c r="D207" s="22"/>
      <c r="E207" s="22"/>
      <c r="F207" s="22"/>
      <c r="G207" s="29"/>
      <c r="P207" s="3"/>
      <c r="R207" s="5"/>
      <c r="S207" s="8"/>
      <c r="T207" s="5"/>
      <c r="U207" s="8"/>
    </row>
    <row r="208" spans="1:21" s="4" customFormat="1" ht="9.75" customHeight="1" x14ac:dyDescent="0.2">
      <c r="A208" s="3" t="s">
        <v>96</v>
      </c>
      <c r="C208" s="22"/>
      <c r="D208" s="22"/>
      <c r="E208" s="22"/>
      <c r="F208" s="22"/>
      <c r="G208" s="29"/>
      <c r="P208" s="3"/>
      <c r="R208" s="8"/>
      <c r="S208" s="8"/>
      <c r="T208" s="5"/>
      <c r="U208" s="8"/>
    </row>
    <row r="209" spans="1:21" s="4" customFormat="1" ht="9.75" customHeight="1" x14ac:dyDescent="0.2">
      <c r="A209" s="3" t="s">
        <v>39</v>
      </c>
      <c r="B209" s="22">
        <v>0</v>
      </c>
      <c r="C209" s="22">
        <v>0</v>
      </c>
      <c r="D209" s="22">
        <v>61.045000000000002</v>
      </c>
      <c r="E209" s="22">
        <v>0</v>
      </c>
      <c r="F209" s="22">
        <f>SUM(B209:E209)</f>
        <v>61.045000000000002</v>
      </c>
      <c r="G209" s="26">
        <v>0</v>
      </c>
      <c r="P209" s="3"/>
      <c r="R209" s="5"/>
      <c r="S209" s="8"/>
      <c r="T209" s="5"/>
      <c r="U209" s="8"/>
    </row>
    <row r="210" spans="1:21" ht="4.5" customHeight="1" x14ac:dyDescent="0.2">
      <c r="A210" s="3"/>
      <c r="B210" s="4"/>
      <c r="C210" s="22"/>
      <c r="D210" s="22"/>
      <c r="E210" s="22"/>
      <c r="F210" s="22"/>
      <c r="R210" s="7"/>
      <c r="S210" s="6"/>
      <c r="T210" s="7"/>
      <c r="U210" s="6"/>
    </row>
    <row r="211" spans="1:21" s="35" customFormat="1" ht="11.25" customHeight="1" x14ac:dyDescent="0.2">
      <c r="A211" s="41" t="s">
        <v>12</v>
      </c>
      <c r="B211" s="45"/>
      <c r="C211" s="45">
        <f>SUM(C168:C209)</f>
        <v>0</v>
      </c>
      <c r="D211" s="45">
        <f>SUM(D168:D209)</f>
        <v>63.145000000000003</v>
      </c>
      <c r="E211" s="45">
        <f>SUM(E168:E209)</f>
        <v>48.416999999999994</v>
      </c>
      <c r="F211" s="45"/>
      <c r="G211" s="83">
        <f>SUM(G168:G206)</f>
        <v>0.79100000000000004</v>
      </c>
      <c r="P211" s="43"/>
      <c r="R211" s="36"/>
      <c r="S211" s="44"/>
      <c r="T211" s="36"/>
      <c r="U211" s="44"/>
    </row>
    <row r="212" spans="1:21" ht="11.25" customHeight="1" x14ac:dyDescent="0.2">
      <c r="A212" s="4"/>
      <c r="B212" s="4"/>
      <c r="C212" s="22"/>
      <c r="D212" s="22"/>
      <c r="E212" s="22"/>
      <c r="F212" s="22"/>
      <c r="P212" s="9"/>
      <c r="R212" s="7"/>
      <c r="S212" s="6"/>
      <c r="T212" s="7"/>
      <c r="U212" s="6"/>
    </row>
    <row r="213" spans="1:21" x14ac:dyDescent="0.2">
      <c r="A213" s="11" t="s">
        <v>13</v>
      </c>
      <c r="B213" s="82"/>
      <c r="C213" s="42">
        <f>SUM(C170:C211)</f>
        <v>0</v>
      </c>
      <c r="D213" s="82">
        <f>(D163+D211)</f>
        <v>101.345</v>
      </c>
      <c r="E213" s="82">
        <f>(E163+E211)</f>
        <v>315.20399999999995</v>
      </c>
      <c r="F213" s="82"/>
      <c r="G213" s="52">
        <f>(G211+G163)</f>
        <v>7.3780000000000001</v>
      </c>
      <c r="P213" s="9"/>
      <c r="R213" s="7"/>
      <c r="S213" s="6"/>
      <c r="T213" s="7"/>
      <c r="U213" s="6"/>
    </row>
    <row r="214" spans="1:21" x14ac:dyDescent="0.2">
      <c r="A214" s="4"/>
      <c r="B214" s="4"/>
      <c r="C214" s="21"/>
      <c r="D214" s="20"/>
      <c r="P214" s="9"/>
      <c r="R214" s="7"/>
      <c r="S214" s="6"/>
      <c r="T214" s="7"/>
      <c r="U214" s="6"/>
    </row>
  </sheetData>
  <mergeCells count="2">
    <mergeCell ref="D6:E6"/>
    <mergeCell ref="A3:G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4.1</vt:lpstr>
      <vt:lpstr>Table 4.2</vt:lpstr>
    </vt:vector>
  </TitlesOfParts>
  <Company>Department of Treasury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2016-17 Pre-election Financial Projections Statement </dc:title>
  <dc:creator>Department of Treasury WA</dc:creator>
  <cp:lastModifiedBy>D'Cruze, Patricia</cp:lastModifiedBy>
  <cp:lastPrinted>2015-12-10T03:32:53Z</cp:lastPrinted>
  <dcterms:created xsi:type="dcterms:W3CDTF">2014-12-04T08:19:30Z</dcterms:created>
  <dcterms:modified xsi:type="dcterms:W3CDTF">2020-01-31T08:52:46Z</dcterms:modified>
</cp:coreProperties>
</file>