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y04\strategic\Publications\PUBLICATIONS\01_TREASURY BU\02_ECONOMIC_BU\01_RevenueIntergovernmental Relations\Intergovernmental\2017\CGC Submissions for website\2015\"/>
    </mc:Choice>
  </mc:AlternateContent>
  <bookViews>
    <workbookView xWindow="480" yWindow="30" windowWidth="15570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7" i="1" l="1"/>
  <c r="H21" i="1"/>
  <c r="G21" i="1"/>
  <c r="H87" i="1"/>
  <c r="G87" i="1"/>
  <c r="G86" i="1"/>
  <c r="I83" i="1"/>
  <c r="H77" i="1" s="1"/>
  <c r="I82" i="1"/>
  <c r="H59" i="1"/>
  <c r="G59" i="1"/>
  <c r="G58" i="1"/>
  <c r="I55" i="1"/>
  <c r="H49" i="1" s="1"/>
  <c r="I54" i="1"/>
  <c r="H31" i="1"/>
  <c r="G31" i="1"/>
  <c r="G30" i="1"/>
  <c r="I27" i="1"/>
  <c r="I26" i="1"/>
  <c r="H58" i="1" l="1"/>
  <c r="H60" i="1" s="1"/>
  <c r="I56" i="1"/>
  <c r="I52" i="1"/>
  <c r="G49" i="1"/>
  <c r="H86" i="1"/>
  <c r="H88" i="1" s="1"/>
  <c r="I84" i="1"/>
  <c r="I80" i="1"/>
  <c r="G32" i="1"/>
  <c r="I24" i="1"/>
  <c r="I28" i="1"/>
  <c r="G60" i="1"/>
  <c r="G88" i="1"/>
  <c r="H30" i="1"/>
  <c r="H32" i="1" s="1"/>
  <c r="B86" i="1"/>
  <c r="C86" i="1" s="1"/>
  <c r="B58" i="1"/>
  <c r="C58" i="1" s="1"/>
  <c r="B30" i="1"/>
  <c r="C30" i="1" s="1"/>
  <c r="C87" i="1"/>
  <c r="B87" i="1"/>
  <c r="D83" i="1"/>
  <c r="B77" i="1" s="1"/>
  <c r="D82" i="1"/>
  <c r="C59" i="1"/>
  <c r="B59" i="1"/>
  <c r="D55" i="1"/>
  <c r="B49" i="1" s="1"/>
  <c r="D54" i="1"/>
  <c r="D26" i="1"/>
  <c r="C31" i="1"/>
  <c r="B31" i="1"/>
  <c r="D27" i="1"/>
  <c r="B21" i="1" s="1"/>
  <c r="H33" i="1" l="1"/>
  <c r="H34" i="1" s="1"/>
  <c r="H35" i="1" s="1"/>
  <c r="G33" i="1"/>
  <c r="G34" i="1" s="1"/>
  <c r="G35" i="1" s="1"/>
  <c r="I60" i="1"/>
  <c r="G61" i="1" s="1"/>
  <c r="G62" i="1" s="1"/>
  <c r="G63" i="1" s="1"/>
  <c r="I88" i="1"/>
  <c r="H89" i="1" s="1"/>
  <c r="H90" i="1" s="1"/>
  <c r="H91" i="1" s="1"/>
  <c r="I32" i="1"/>
  <c r="C77" i="1"/>
  <c r="C21" i="1"/>
  <c r="D28" i="1"/>
  <c r="C49" i="1"/>
  <c r="B32" i="1"/>
  <c r="C60" i="1"/>
  <c r="C88" i="1"/>
  <c r="B88" i="1"/>
  <c r="D84" i="1"/>
  <c r="B60" i="1"/>
  <c r="D56" i="1"/>
  <c r="C32" i="1"/>
  <c r="I33" i="1" l="1"/>
  <c r="H61" i="1"/>
  <c r="H62" i="1" s="1"/>
  <c r="H63" i="1" s="1"/>
  <c r="D60" i="1"/>
  <c r="B61" i="1" s="1"/>
  <c r="B62" i="1" s="1"/>
  <c r="G89" i="1"/>
  <c r="G90" i="1" s="1"/>
  <c r="G91" i="1" s="1"/>
  <c r="I34" i="1"/>
  <c r="I35" i="1"/>
  <c r="I61" i="1"/>
  <c r="I89" i="1"/>
  <c r="D88" i="1"/>
  <c r="B89" i="1" s="1"/>
  <c r="B90" i="1" s="1"/>
  <c r="D32" i="1"/>
  <c r="B33" i="1" s="1"/>
  <c r="B34" i="1" s="1"/>
  <c r="C61" i="1" l="1"/>
  <c r="C62" i="1" s="1"/>
  <c r="C63" i="1" s="1"/>
  <c r="I91" i="1"/>
  <c r="I90" i="1"/>
  <c r="I63" i="1"/>
  <c r="I62" i="1"/>
  <c r="C89" i="1"/>
  <c r="C90" i="1" s="1"/>
  <c r="C91" i="1" s="1"/>
  <c r="C33" i="1"/>
  <c r="C34" i="1" s="1"/>
  <c r="C35" i="1" s="1"/>
  <c r="D89" i="1"/>
  <c r="D61" i="1"/>
  <c r="B91" i="1"/>
  <c r="B63" i="1"/>
  <c r="D63" i="1" s="1"/>
  <c r="D62" i="1"/>
  <c r="B35" i="1"/>
  <c r="D90" i="1" l="1"/>
  <c r="D91" i="1"/>
  <c r="D34" i="1"/>
  <c r="D35" i="1"/>
  <c r="D33" i="1"/>
</calcChain>
</file>

<file path=xl/sharedStrings.xml><?xml version="1.0" encoding="utf-8"?>
<sst xmlns="http://schemas.openxmlformats.org/spreadsheetml/2006/main" count="176" uniqueCount="40">
  <si>
    <t>State A</t>
  </si>
  <si>
    <t>State B</t>
  </si>
  <si>
    <t>Assumptions</t>
  </si>
  <si>
    <t>Public</t>
  </si>
  <si>
    <t>Private</t>
  </si>
  <si>
    <t>CGC method</t>
  </si>
  <si>
    <t>Standard private benefit</t>
  </si>
  <si>
    <t>Actual private benefit</t>
  </si>
  <si>
    <t>Population weighted factor</t>
  </si>
  <si>
    <t>1: Two states with equal population</t>
  </si>
  <si>
    <t>2: Equal per capita needs (e.g. demographics are the same etc…) - difference being State A has higher private provision</t>
  </si>
  <si>
    <t>3: Public health provided through a single entity that provides all health services (i.e. no splitting of Eds, outpatients and community health)</t>
  </si>
  <si>
    <t>4: Output of public and private services are cost equivalent (i.e. $1 spent in the public system equals $1 in private sector equivalent service)</t>
  </si>
  <si>
    <t>Example Public Health Assessment (emergency departments, outpatient clinics, community health services)</t>
  </si>
  <si>
    <t xml:space="preserve"> - services that are substitutable between</t>
  </si>
  <si>
    <t xml:space="preserve">Expenditure on substitutable services </t>
  </si>
  <si>
    <t xml:space="preserve">   public and private sectors</t>
  </si>
  <si>
    <t xml:space="preserve">Expenditure on non-substitutable services </t>
  </si>
  <si>
    <t xml:space="preserve"> - services that are not substitutable between</t>
  </si>
  <si>
    <t>Assessed Differences (actual)</t>
  </si>
  <si>
    <t>Assessed Differences (CGC method)</t>
  </si>
  <si>
    <t>Standard total public expenditure</t>
  </si>
  <si>
    <t>Standard public expenditure</t>
  </si>
  <si>
    <t>on substitutable services</t>
  </si>
  <si>
    <t>"Substitutability" assessed by CGC</t>
  </si>
  <si>
    <t>Raw non-State service factor</t>
  </si>
  <si>
    <t>Average</t>
  </si>
  <si>
    <t>Factor weighted for "substitutability"</t>
  </si>
  <si>
    <r>
      <t xml:space="preserve">Scenario 1 - </t>
    </r>
    <r>
      <rPr>
        <b/>
        <u/>
        <sz val="11"/>
        <color theme="0"/>
        <rFont val="Arial"/>
        <family val="2"/>
      </rPr>
      <t>equal</t>
    </r>
    <r>
      <rPr>
        <b/>
        <sz val="11"/>
        <color theme="0"/>
        <rFont val="Arial"/>
        <family val="2"/>
      </rPr>
      <t xml:space="preserve"> standard public and private provision of</t>
    </r>
  </si>
  <si>
    <t>substitutable services</t>
  </si>
  <si>
    <t>than standard private provision</t>
  </si>
  <si>
    <r>
      <t xml:space="preserve">Scenario 2 - standard public provision of substitutable services is </t>
    </r>
    <r>
      <rPr>
        <b/>
        <u/>
        <sz val="11"/>
        <color theme="0"/>
        <rFont val="Arial"/>
        <family val="2"/>
      </rPr>
      <t>greater</t>
    </r>
  </si>
  <si>
    <r>
      <t xml:space="preserve">Scenario 3 - standard public provision of substitutable services is </t>
    </r>
    <r>
      <rPr>
        <b/>
        <u/>
        <sz val="11"/>
        <color theme="0"/>
        <rFont val="Arial"/>
        <family val="2"/>
      </rPr>
      <t>less</t>
    </r>
  </si>
  <si>
    <t>&lt;&lt; Correct needs</t>
  </si>
  <si>
    <t>REVISED EXAMPLES</t>
  </si>
  <si>
    <t>Standard private substitutable expenditure</t>
  </si>
  <si>
    <t xml:space="preserve">Ratio of substitutable private to total public spending </t>
  </si>
  <si>
    <t>Factor weighted for above ratio</t>
  </si>
  <si>
    <t>Assessed Differences (revised method)</t>
  </si>
  <si>
    <t>Revised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</si>
</sst>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00"/>
    <numFmt numFmtId="166" formatCode="&quot;$&quot;#,##0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rgb="FFFF0000"/>
      <name val="Arial"/>
      <family val="2"/>
    </font>
    <font>
      <sz val="11"/>
      <color rgb="FF0070C0"/>
      <name val="Arial"/>
      <family val="2"/>
    </font>
    <font>
      <b/>
      <u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0" fillId="3" borderId="0" xfId="0" applyFill="1"/>
    <xf numFmtId="165" fontId="0" fillId="0" borderId="0" xfId="0" applyNumberFormat="1"/>
    <xf numFmtId="0" fontId="3" fillId="0" borderId="1" xfId="0" applyFont="1" applyBorder="1"/>
    <xf numFmtId="0" fontId="2" fillId="2" borderId="0" xfId="0" applyFont="1" applyFill="1"/>
    <xf numFmtId="0" fontId="4" fillId="2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3" fillId="3" borderId="0" xfId="0" applyFont="1" applyFill="1"/>
    <xf numFmtId="164" fontId="6" fillId="0" borderId="0" xfId="1" applyNumberFormat="1" applyFont="1"/>
    <xf numFmtId="0" fontId="3" fillId="0" borderId="0" xfId="0" applyFont="1"/>
    <xf numFmtId="5" fontId="6" fillId="0" borderId="0" xfId="1" applyNumberFormat="1" applyFont="1"/>
    <xf numFmtId="166" fontId="3" fillId="0" borderId="1" xfId="1" applyNumberFormat="1" applyFont="1" applyBorder="1"/>
    <xf numFmtId="166" fontId="0" fillId="0" borderId="0" xfId="1" applyNumberFormat="1" applyFont="1"/>
    <xf numFmtId="166" fontId="3" fillId="0" borderId="1" xfId="0" applyNumberFormat="1" applyFont="1" applyBorder="1"/>
    <xf numFmtId="166" fontId="6" fillId="0" borderId="0" xfId="1" applyNumberFormat="1" applyFont="1"/>
    <xf numFmtId="166" fontId="0" fillId="0" borderId="0" xfId="0" applyNumberFormat="1"/>
    <xf numFmtId="0" fontId="8" fillId="0" borderId="0" xfId="0" applyFont="1"/>
    <xf numFmtId="0" fontId="9" fillId="0" borderId="0" xfId="0" applyFont="1"/>
    <xf numFmtId="6" fontId="0" fillId="0" borderId="0" xfId="0" applyNumberFormat="1"/>
    <xf numFmtId="0" fontId="0" fillId="4" borderId="0" xfId="0" applyFill="1"/>
    <xf numFmtId="9" fontId="0" fillId="4" borderId="0" xfId="2" applyFont="1" applyFill="1"/>
    <xf numFmtId="9" fontId="10" fillId="4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/>
  </sheetViews>
  <sheetFormatPr defaultRowHeight="14.25" x14ac:dyDescent="0.2"/>
  <cols>
    <col min="1" max="1" width="35.125" customWidth="1"/>
    <col min="2" max="3" width="11.125" customWidth="1"/>
    <col min="6" max="6" width="35.5" customWidth="1"/>
    <col min="7" max="8" width="11.125" customWidth="1"/>
  </cols>
  <sheetData>
    <row r="1" spans="1:9" ht="15" x14ac:dyDescent="0.25">
      <c r="A1" s="11" t="s">
        <v>13</v>
      </c>
    </row>
    <row r="3" spans="1:9" x14ac:dyDescent="0.2">
      <c r="A3" t="s">
        <v>2</v>
      </c>
    </row>
    <row r="4" spans="1:9" x14ac:dyDescent="0.2">
      <c r="A4" t="s">
        <v>9</v>
      </c>
    </row>
    <row r="5" spans="1:9" x14ac:dyDescent="0.2">
      <c r="A5" t="s">
        <v>10</v>
      </c>
    </row>
    <row r="6" spans="1:9" x14ac:dyDescent="0.2">
      <c r="A6" t="s">
        <v>11</v>
      </c>
    </row>
    <row r="7" spans="1:9" x14ac:dyDescent="0.2">
      <c r="A7" t="s">
        <v>12</v>
      </c>
    </row>
    <row r="8" spans="1:9" ht="15" x14ac:dyDescent="0.25">
      <c r="F8" s="19" t="s">
        <v>34</v>
      </c>
    </row>
    <row r="9" spans="1:9" ht="15" x14ac:dyDescent="0.25">
      <c r="A9" s="5" t="s">
        <v>28</v>
      </c>
      <c r="B9" s="6"/>
      <c r="C9" s="6"/>
      <c r="D9" s="6"/>
      <c r="F9" s="5" t="s">
        <v>28</v>
      </c>
      <c r="G9" s="6"/>
      <c r="H9" s="6"/>
      <c r="I9" s="6"/>
    </row>
    <row r="10" spans="1:9" ht="15" x14ac:dyDescent="0.25">
      <c r="A10" s="5" t="s">
        <v>29</v>
      </c>
      <c r="B10" s="6"/>
      <c r="C10" s="6"/>
      <c r="D10" s="6"/>
      <c r="F10" s="5" t="s">
        <v>29</v>
      </c>
      <c r="G10" s="6"/>
      <c r="H10" s="6"/>
      <c r="I10" s="6"/>
    </row>
    <row r="11" spans="1:9" x14ac:dyDescent="0.2">
      <c r="A11" s="7"/>
      <c r="B11" s="8" t="s">
        <v>0</v>
      </c>
      <c r="C11" s="8" t="s">
        <v>1</v>
      </c>
      <c r="D11" s="7"/>
      <c r="F11" s="7"/>
      <c r="G11" s="8" t="s">
        <v>0</v>
      </c>
      <c r="H11" s="8" t="s">
        <v>1</v>
      </c>
      <c r="I11" s="7"/>
    </row>
    <row r="12" spans="1:9" ht="15" x14ac:dyDescent="0.25">
      <c r="A12" s="11" t="s">
        <v>15</v>
      </c>
      <c r="F12" s="11" t="s">
        <v>15</v>
      </c>
    </row>
    <row r="13" spans="1:9" ht="15" x14ac:dyDescent="0.25">
      <c r="A13" s="11" t="s">
        <v>14</v>
      </c>
      <c r="F13" s="11" t="s">
        <v>14</v>
      </c>
    </row>
    <row r="14" spans="1:9" ht="15" x14ac:dyDescent="0.25">
      <c r="A14" s="11" t="s">
        <v>16</v>
      </c>
      <c r="F14" s="11" t="s">
        <v>16</v>
      </c>
    </row>
    <row r="15" spans="1:9" x14ac:dyDescent="0.2">
      <c r="A15" t="s">
        <v>3</v>
      </c>
      <c r="B15" s="12">
        <v>400</v>
      </c>
      <c r="C15" s="12">
        <v>600</v>
      </c>
      <c r="F15" t="s">
        <v>3</v>
      </c>
      <c r="G15" s="12">
        <v>400</v>
      </c>
      <c r="H15" s="12">
        <v>600</v>
      </c>
    </row>
    <row r="16" spans="1:9" x14ac:dyDescent="0.2">
      <c r="A16" t="s">
        <v>4</v>
      </c>
      <c r="B16" s="12">
        <v>600</v>
      </c>
      <c r="C16" s="12">
        <v>400</v>
      </c>
      <c r="F16" t="s">
        <v>4</v>
      </c>
      <c r="G16" s="12">
        <v>600</v>
      </c>
      <c r="H16" s="12">
        <v>400</v>
      </c>
    </row>
    <row r="17" spans="1:10" ht="15" x14ac:dyDescent="0.25">
      <c r="A17" s="11" t="s">
        <v>17</v>
      </c>
      <c r="F17" s="11" t="s">
        <v>17</v>
      </c>
    </row>
    <row r="18" spans="1:10" ht="15" x14ac:dyDescent="0.25">
      <c r="A18" s="11" t="s">
        <v>18</v>
      </c>
      <c r="F18" s="11" t="s">
        <v>18</v>
      </c>
    </row>
    <row r="19" spans="1:10" ht="15" x14ac:dyDescent="0.25">
      <c r="A19" s="11" t="s">
        <v>16</v>
      </c>
      <c r="F19" s="11" t="s">
        <v>16</v>
      </c>
    </row>
    <row r="20" spans="1:10" x14ac:dyDescent="0.2">
      <c r="A20" t="s">
        <v>3</v>
      </c>
      <c r="B20" s="12">
        <v>500</v>
      </c>
      <c r="C20" s="12">
        <v>500</v>
      </c>
      <c r="F20" t="s">
        <v>3</v>
      </c>
      <c r="G20" s="12">
        <v>500</v>
      </c>
      <c r="H20" s="12">
        <v>500</v>
      </c>
    </row>
    <row r="21" spans="1:10" ht="15.75" thickBot="1" x14ac:dyDescent="0.3">
      <c r="A21" s="4" t="s">
        <v>19</v>
      </c>
      <c r="B21" s="13">
        <f>B15+B20-$D27</f>
        <v>-100</v>
      </c>
      <c r="C21" s="13">
        <f>C15+C20-$D27</f>
        <v>100</v>
      </c>
      <c r="D21" s="4"/>
      <c r="F21" s="4" t="s">
        <v>19</v>
      </c>
      <c r="G21" s="13">
        <f>G15+G20-$I27</f>
        <v>-100</v>
      </c>
      <c r="H21" s="13">
        <f>H15+H20-$I27</f>
        <v>100</v>
      </c>
      <c r="I21" s="4"/>
    </row>
    <row r="23" spans="1:10" ht="15" x14ac:dyDescent="0.25">
      <c r="A23" s="9" t="s">
        <v>5</v>
      </c>
      <c r="B23" s="2"/>
      <c r="C23" s="2"/>
      <c r="D23" s="2"/>
      <c r="F23" s="9" t="s">
        <v>39</v>
      </c>
      <c r="G23" s="2"/>
      <c r="H23" s="2"/>
      <c r="I23" s="2"/>
    </row>
    <row r="24" spans="1:10" x14ac:dyDescent="0.2">
      <c r="F24" t="s">
        <v>35</v>
      </c>
      <c r="I24" s="20">
        <f>G30</f>
        <v>500</v>
      </c>
    </row>
    <row r="25" spans="1:10" x14ac:dyDescent="0.2">
      <c r="A25" s="7" t="s">
        <v>22</v>
      </c>
      <c r="B25" s="8"/>
      <c r="C25" s="8"/>
      <c r="D25" s="7"/>
      <c r="F25" s="7" t="s">
        <v>22</v>
      </c>
      <c r="G25" s="8"/>
      <c r="H25" s="8"/>
      <c r="I25" s="7"/>
    </row>
    <row r="26" spans="1:10" x14ac:dyDescent="0.2">
      <c r="A26" t="s">
        <v>23</v>
      </c>
      <c r="D26" s="14">
        <f>AVERAGE(B15:C15)</f>
        <v>500</v>
      </c>
      <c r="F26" t="s">
        <v>23</v>
      </c>
      <c r="I26" s="14">
        <f>AVERAGE(G15:H15)</f>
        <v>500</v>
      </c>
    </row>
    <row r="27" spans="1:10" x14ac:dyDescent="0.2">
      <c r="A27" t="s">
        <v>21</v>
      </c>
      <c r="D27" s="14">
        <f>(B15+B20+C15+C20)/2</f>
        <v>1000</v>
      </c>
      <c r="F27" t="s">
        <v>21</v>
      </c>
      <c r="I27" s="14">
        <f>(G15+G20+H15+H20)/2</f>
        <v>1000</v>
      </c>
    </row>
    <row r="28" spans="1:10" ht="15" x14ac:dyDescent="0.25">
      <c r="A28" s="21" t="s">
        <v>24</v>
      </c>
      <c r="B28" s="21"/>
      <c r="C28" s="21"/>
      <c r="D28" s="22">
        <f>D26/D27</f>
        <v>0.5</v>
      </c>
      <c r="E28" s="1"/>
      <c r="F28" s="21" t="s">
        <v>36</v>
      </c>
      <c r="G28" s="21"/>
      <c r="H28" s="21"/>
      <c r="I28" s="23">
        <f>G30/I27</f>
        <v>0.5</v>
      </c>
      <c r="J28" s="18"/>
    </row>
    <row r="29" spans="1:10" x14ac:dyDescent="0.2">
      <c r="A29" s="7"/>
      <c r="B29" s="8" t="s">
        <v>0</v>
      </c>
      <c r="C29" s="8" t="s">
        <v>1</v>
      </c>
      <c r="D29" s="8" t="s">
        <v>26</v>
      </c>
      <c r="F29" s="7"/>
      <c r="G29" s="8" t="s">
        <v>0</v>
      </c>
      <c r="H29" s="8" t="s">
        <v>1</v>
      </c>
      <c r="I29" s="8" t="s">
        <v>26</v>
      </c>
    </row>
    <row r="30" spans="1:10" x14ac:dyDescent="0.2">
      <c r="A30" t="s">
        <v>6</v>
      </c>
      <c r="B30" s="14">
        <f>AVERAGE(B16:C16)</f>
        <v>500</v>
      </c>
      <c r="C30" s="14">
        <f>B30</f>
        <v>500</v>
      </c>
      <c r="F30" t="s">
        <v>6</v>
      </c>
      <c r="G30" s="14">
        <f>AVERAGE(G16:H16)</f>
        <v>500</v>
      </c>
      <c r="H30" s="14">
        <f>G30</f>
        <v>500</v>
      </c>
    </row>
    <row r="31" spans="1:10" x14ac:dyDescent="0.2">
      <c r="A31" t="s">
        <v>7</v>
      </c>
      <c r="B31" s="14">
        <f>B16</f>
        <v>600</v>
      </c>
      <c r="C31" s="14">
        <f>C16</f>
        <v>400</v>
      </c>
      <c r="F31" t="s">
        <v>7</v>
      </c>
      <c r="G31" s="14">
        <f>G16</f>
        <v>600</v>
      </c>
      <c r="H31" s="14">
        <f>H16</f>
        <v>400</v>
      </c>
    </row>
    <row r="32" spans="1:10" x14ac:dyDescent="0.2">
      <c r="A32" t="s">
        <v>25</v>
      </c>
      <c r="B32" s="3">
        <f>B30/B31</f>
        <v>0.83333333333333337</v>
      </c>
      <c r="C32" s="3">
        <f>C30/C31</f>
        <v>1.25</v>
      </c>
      <c r="D32" s="3">
        <f>AVERAGE(B32:C32)</f>
        <v>1.0416666666666667</v>
      </c>
      <c r="F32" t="s">
        <v>25</v>
      </c>
      <c r="G32" s="3">
        <f>G30/G31</f>
        <v>0.83333333333333337</v>
      </c>
      <c r="H32" s="3">
        <f>H30/H31</f>
        <v>1.25</v>
      </c>
      <c r="I32" s="3">
        <f>AVERAGE(G32:H32)</f>
        <v>1.0416666666666667</v>
      </c>
    </row>
    <row r="33" spans="1:9" x14ac:dyDescent="0.2">
      <c r="A33" t="s">
        <v>8</v>
      </c>
      <c r="B33" s="3">
        <f>B32/$D32</f>
        <v>0.79999999999999993</v>
      </c>
      <c r="C33" s="3">
        <f>C32/$D32</f>
        <v>1.2</v>
      </c>
      <c r="D33" s="3">
        <f>AVERAGE(B33:C33)</f>
        <v>1</v>
      </c>
      <c r="F33" t="s">
        <v>8</v>
      </c>
      <c r="G33" s="3">
        <f>G32/$I32</f>
        <v>0.79999999999999993</v>
      </c>
      <c r="H33" s="3">
        <f>H32/$I32</f>
        <v>1.2</v>
      </c>
      <c r="I33" s="3">
        <f>AVERAGE(G33:H33)</f>
        <v>1</v>
      </c>
    </row>
    <row r="34" spans="1:9" x14ac:dyDescent="0.2">
      <c r="A34" t="s">
        <v>27</v>
      </c>
      <c r="B34" s="3">
        <f>1-(1-B33)*$D28</f>
        <v>0.89999999999999991</v>
      </c>
      <c r="C34" s="3">
        <f>1-(1-C33)*$D28</f>
        <v>1.1000000000000001</v>
      </c>
      <c r="D34" s="3">
        <f>AVERAGE(B34:C34)</f>
        <v>1</v>
      </c>
      <c r="F34" t="s">
        <v>37</v>
      </c>
      <c r="G34" s="3">
        <f>1-(1-G33)*$I28</f>
        <v>0.89999999999999991</v>
      </c>
      <c r="H34" s="3">
        <f>1-(1-H33)*$I28</f>
        <v>1.1000000000000001</v>
      </c>
      <c r="I34" s="3">
        <f>AVERAGE(G34:H34)</f>
        <v>1</v>
      </c>
    </row>
    <row r="35" spans="1:9" ht="15.75" thickBot="1" x14ac:dyDescent="0.3">
      <c r="A35" s="4" t="s">
        <v>20</v>
      </c>
      <c r="B35" s="15">
        <f>B34*$D27-$D27</f>
        <v>-100.00000000000011</v>
      </c>
      <c r="C35" s="15">
        <f>C34*$D27-$D27</f>
        <v>100</v>
      </c>
      <c r="D35" s="15">
        <f>B35+C35</f>
        <v>-1.1368683772161603E-13</v>
      </c>
      <c r="F35" s="4" t="s">
        <v>38</v>
      </c>
      <c r="G35" s="15">
        <f>G34*$I27-$I27</f>
        <v>-100.00000000000011</v>
      </c>
      <c r="H35" s="15">
        <f>H34*$I27-$I27</f>
        <v>100</v>
      </c>
      <c r="I35" s="15">
        <f>G35+H35</f>
        <v>-1.1368683772161603E-13</v>
      </c>
    </row>
    <row r="37" spans="1:9" ht="15" x14ac:dyDescent="0.25">
      <c r="A37" s="5" t="s">
        <v>31</v>
      </c>
      <c r="B37" s="6"/>
      <c r="C37" s="6"/>
      <c r="D37" s="6"/>
      <c r="F37" s="5" t="s">
        <v>31</v>
      </c>
      <c r="G37" s="6"/>
      <c r="H37" s="6"/>
      <c r="I37" s="6"/>
    </row>
    <row r="38" spans="1:9" ht="15" x14ac:dyDescent="0.25">
      <c r="A38" s="5" t="s">
        <v>30</v>
      </c>
      <c r="B38" s="6"/>
      <c r="C38" s="6"/>
      <c r="D38" s="6"/>
      <c r="F38" s="5" t="s">
        <v>30</v>
      </c>
      <c r="G38" s="6"/>
      <c r="H38" s="6"/>
      <c r="I38" s="6"/>
    </row>
    <row r="39" spans="1:9" x14ac:dyDescent="0.2">
      <c r="A39" s="7"/>
      <c r="B39" s="8" t="s">
        <v>0</v>
      </c>
      <c r="C39" s="8" t="s">
        <v>1</v>
      </c>
      <c r="D39" s="7"/>
      <c r="F39" s="7"/>
      <c r="G39" s="8" t="s">
        <v>0</v>
      </c>
      <c r="H39" s="8" t="s">
        <v>1</v>
      </c>
      <c r="I39" s="7"/>
    </row>
    <row r="40" spans="1:9" ht="15" x14ac:dyDescent="0.25">
      <c r="A40" s="11" t="s">
        <v>15</v>
      </c>
      <c r="B40" s="8"/>
      <c r="C40" s="8"/>
      <c r="D40" s="7"/>
      <c r="F40" s="11" t="s">
        <v>15</v>
      </c>
      <c r="G40" s="8"/>
      <c r="H40" s="8"/>
      <c r="I40" s="7"/>
    </row>
    <row r="41" spans="1:9" ht="15" x14ac:dyDescent="0.25">
      <c r="A41" s="11" t="s">
        <v>14</v>
      </c>
      <c r="B41" s="8"/>
      <c r="C41" s="8"/>
      <c r="D41" s="7"/>
      <c r="F41" s="11" t="s">
        <v>14</v>
      </c>
      <c r="G41" s="8"/>
      <c r="H41" s="8"/>
      <c r="I41" s="7"/>
    </row>
    <row r="42" spans="1:9" ht="15" x14ac:dyDescent="0.25">
      <c r="A42" s="11" t="s">
        <v>16</v>
      </c>
      <c r="F42" s="11" t="s">
        <v>16</v>
      </c>
    </row>
    <row r="43" spans="1:9" x14ac:dyDescent="0.2">
      <c r="A43" t="s">
        <v>3</v>
      </c>
      <c r="B43" s="16">
        <v>600</v>
      </c>
      <c r="C43" s="16">
        <v>800</v>
      </c>
      <c r="F43" t="s">
        <v>3</v>
      </c>
      <c r="G43" s="16">
        <v>600</v>
      </c>
      <c r="H43" s="16">
        <v>800</v>
      </c>
    </row>
    <row r="44" spans="1:9" x14ac:dyDescent="0.2">
      <c r="A44" t="s">
        <v>4</v>
      </c>
      <c r="B44" s="16">
        <v>400</v>
      </c>
      <c r="C44" s="16">
        <v>200</v>
      </c>
      <c r="F44" t="s">
        <v>4</v>
      </c>
      <c r="G44" s="16">
        <v>400</v>
      </c>
      <c r="H44" s="16">
        <v>200</v>
      </c>
    </row>
    <row r="45" spans="1:9" ht="15" x14ac:dyDescent="0.25">
      <c r="A45" s="11" t="s">
        <v>17</v>
      </c>
      <c r="F45" s="11" t="s">
        <v>17</v>
      </c>
    </row>
    <row r="46" spans="1:9" ht="15" x14ac:dyDescent="0.25">
      <c r="A46" s="11" t="s">
        <v>18</v>
      </c>
      <c r="F46" s="11" t="s">
        <v>18</v>
      </c>
    </row>
    <row r="47" spans="1:9" ht="15" x14ac:dyDescent="0.25">
      <c r="A47" s="11" t="s">
        <v>16</v>
      </c>
      <c r="F47" s="11" t="s">
        <v>16</v>
      </c>
    </row>
    <row r="48" spans="1:9" x14ac:dyDescent="0.2">
      <c r="A48" t="s">
        <v>3</v>
      </c>
      <c r="B48" s="16">
        <v>500</v>
      </c>
      <c r="C48" s="16">
        <v>500</v>
      </c>
      <c r="F48" t="s">
        <v>3</v>
      </c>
      <c r="G48" s="16">
        <v>500</v>
      </c>
      <c r="H48" s="16">
        <v>500</v>
      </c>
    </row>
    <row r="49" spans="1:10" ht="15.75" thickBot="1" x14ac:dyDescent="0.3">
      <c r="A49" s="4" t="s">
        <v>19</v>
      </c>
      <c r="B49" s="13">
        <f>B43+B48-$D55</f>
        <v>-100</v>
      </c>
      <c r="C49" s="13">
        <f>C43+C48-$D55</f>
        <v>100</v>
      </c>
      <c r="D49" s="4"/>
      <c r="F49" s="4" t="s">
        <v>19</v>
      </c>
      <c r="G49" s="13">
        <f>G43+G48-$I55</f>
        <v>-100</v>
      </c>
      <c r="H49" s="13">
        <f>H43+H48-$I55</f>
        <v>100</v>
      </c>
      <c r="I49" s="4"/>
    </row>
    <row r="51" spans="1:10" ht="15" x14ac:dyDescent="0.25">
      <c r="A51" s="9" t="s">
        <v>5</v>
      </c>
      <c r="B51" s="2"/>
      <c r="C51" s="2"/>
      <c r="D51" s="2"/>
      <c r="F51" s="9" t="s">
        <v>39</v>
      </c>
      <c r="G51" s="2"/>
      <c r="H51" s="2"/>
      <c r="I51" s="2"/>
    </row>
    <row r="52" spans="1:10" x14ac:dyDescent="0.2">
      <c r="F52" t="s">
        <v>35</v>
      </c>
      <c r="I52" s="20">
        <f>G58</f>
        <v>300</v>
      </c>
    </row>
    <row r="53" spans="1:10" x14ac:dyDescent="0.2">
      <c r="A53" s="7" t="s">
        <v>22</v>
      </c>
      <c r="F53" s="7" t="s">
        <v>22</v>
      </c>
    </row>
    <row r="54" spans="1:10" x14ac:dyDescent="0.2">
      <c r="A54" t="s">
        <v>23</v>
      </c>
      <c r="D54" s="14">
        <f>AVERAGE(B43:C43)</f>
        <v>700</v>
      </c>
      <c r="F54" t="s">
        <v>23</v>
      </c>
      <c r="I54" s="14">
        <f>AVERAGE(G43:H43)</f>
        <v>700</v>
      </c>
    </row>
    <row r="55" spans="1:10" x14ac:dyDescent="0.2">
      <c r="A55" t="s">
        <v>21</v>
      </c>
      <c r="D55" s="14">
        <f>(B43+B48+C43+C48)/2</f>
        <v>1200</v>
      </c>
      <c r="F55" t="s">
        <v>21</v>
      </c>
      <c r="I55" s="14">
        <f>(G43+G48+H43+H48)/2</f>
        <v>1200</v>
      </c>
    </row>
    <row r="56" spans="1:10" ht="15" x14ac:dyDescent="0.25">
      <c r="A56" s="21" t="s">
        <v>24</v>
      </c>
      <c r="B56" s="21"/>
      <c r="C56" s="21"/>
      <c r="D56" s="22">
        <f>D54/D55</f>
        <v>0.58333333333333337</v>
      </c>
      <c r="E56" s="1"/>
      <c r="F56" s="21" t="s">
        <v>36</v>
      </c>
      <c r="G56" s="21"/>
      <c r="H56" s="21"/>
      <c r="I56" s="23">
        <f>G58/I55</f>
        <v>0.25</v>
      </c>
      <c r="J56" s="18"/>
    </row>
    <row r="57" spans="1:10" x14ac:dyDescent="0.2">
      <c r="A57" s="7"/>
      <c r="B57" s="8" t="s">
        <v>0</v>
      </c>
      <c r="C57" s="8" t="s">
        <v>1</v>
      </c>
      <c r="D57" s="7"/>
      <c r="E57" s="1"/>
      <c r="F57" s="7"/>
      <c r="G57" s="8" t="s">
        <v>0</v>
      </c>
      <c r="H57" s="8" t="s">
        <v>1</v>
      </c>
      <c r="I57" s="7"/>
    </row>
    <row r="58" spans="1:10" x14ac:dyDescent="0.2">
      <c r="A58" t="s">
        <v>6</v>
      </c>
      <c r="B58" s="14">
        <f>AVERAGE(B44:C44)</f>
        <v>300</v>
      </c>
      <c r="C58" s="14">
        <f>B58</f>
        <v>300</v>
      </c>
      <c r="F58" t="s">
        <v>6</v>
      </c>
      <c r="G58" s="14">
        <f>AVERAGE(G44:H44)</f>
        <v>300</v>
      </c>
      <c r="H58" s="14">
        <f>G58</f>
        <v>300</v>
      </c>
    </row>
    <row r="59" spans="1:10" x14ac:dyDescent="0.2">
      <c r="A59" t="s">
        <v>7</v>
      </c>
      <c r="B59" s="17">
        <f>B44</f>
        <v>400</v>
      </c>
      <c r="C59" s="17">
        <f>C44</f>
        <v>200</v>
      </c>
      <c r="F59" t="s">
        <v>7</v>
      </c>
      <c r="G59" s="17">
        <f>G44</f>
        <v>400</v>
      </c>
      <c r="H59" s="17">
        <f>H44</f>
        <v>200</v>
      </c>
    </row>
    <row r="60" spans="1:10" x14ac:dyDescent="0.2">
      <c r="A60" t="s">
        <v>25</v>
      </c>
      <c r="B60" s="3">
        <f>B58/B59</f>
        <v>0.75</v>
      </c>
      <c r="C60" s="3">
        <f>C58/C59</f>
        <v>1.5</v>
      </c>
      <c r="D60" s="3">
        <f>AVERAGE(B60:C60)</f>
        <v>1.125</v>
      </c>
      <c r="F60" t="s">
        <v>25</v>
      </c>
      <c r="G60" s="3">
        <f>G58/G59</f>
        <v>0.75</v>
      </c>
      <c r="H60" s="3">
        <f>H58/H59</f>
        <v>1.5</v>
      </c>
      <c r="I60" s="3">
        <f>AVERAGE(G60:H60)</f>
        <v>1.125</v>
      </c>
    </row>
    <row r="61" spans="1:10" x14ac:dyDescent="0.2">
      <c r="A61" t="s">
        <v>8</v>
      </c>
      <c r="B61" s="3">
        <f>B60/$D60</f>
        <v>0.66666666666666663</v>
      </c>
      <c r="C61" s="3">
        <f>C60/$D60</f>
        <v>1.3333333333333333</v>
      </c>
      <c r="D61" s="3">
        <f>AVERAGE(B61:C61)</f>
        <v>1</v>
      </c>
      <c r="F61" t="s">
        <v>8</v>
      </c>
      <c r="G61" s="3">
        <f>G60/$I60</f>
        <v>0.66666666666666663</v>
      </c>
      <c r="H61" s="3">
        <f>H60/$I60</f>
        <v>1.3333333333333333</v>
      </c>
      <c r="I61" s="3">
        <f>AVERAGE(G61:H61)</f>
        <v>1</v>
      </c>
    </row>
    <row r="62" spans="1:10" x14ac:dyDescent="0.2">
      <c r="A62" t="s">
        <v>27</v>
      </c>
      <c r="B62" s="3">
        <f>1-(1-B61)*$D56</f>
        <v>0.80555555555555558</v>
      </c>
      <c r="C62" s="3">
        <f>1-(1-C61)*$D56</f>
        <v>1.1944444444444444</v>
      </c>
      <c r="D62" s="3">
        <f>AVERAGE(B62:C62)</f>
        <v>1</v>
      </c>
      <c r="F62" t="s">
        <v>37</v>
      </c>
      <c r="G62" s="3">
        <f>1-(1-G61)*$I56</f>
        <v>0.91666666666666663</v>
      </c>
      <c r="H62" s="3">
        <f>1-(1-H61)*$I56</f>
        <v>1.0833333333333333</v>
      </c>
      <c r="I62" s="3">
        <f>AVERAGE(G62:H62)</f>
        <v>1</v>
      </c>
    </row>
    <row r="63" spans="1:10" ht="15.75" thickBot="1" x14ac:dyDescent="0.3">
      <c r="A63" s="4" t="s">
        <v>20</v>
      </c>
      <c r="B63" s="15">
        <f>B62*$D55-$D55</f>
        <v>-233.33333333333326</v>
      </c>
      <c r="C63" s="15">
        <f>C62*$D55-$D55</f>
        <v>233.33333333333326</v>
      </c>
      <c r="D63" s="15">
        <f>B63+C63</f>
        <v>0</v>
      </c>
      <c r="F63" s="4" t="s">
        <v>38</v>
      </c>
      <c r="G63" s="15">
        <f>G62*$I55-$I55</f>
        <v>-100</v>
      </c>
      <c r="H63" s="15">
        <f>H62*$I55-$I55</f>
        <v>100</v>
      </c>
      <c r="I63" s="15">
        <f>G63+H63</f>
        <v>0</v>
      </c>
      <c r="J63" s="18" t="s">
        <v>33</v>
      </c>
    </row>
    <row r="65" spans="1:9" ht="15" x14ac:dyDescent="0.25">
      <c r="A65" s="5" t="s">
        <v>32</v>
      </c>
      <c r="B65" s="6"/>
      <c r="C65" s="6"/>
      <c r="D65" s="6"/>
      <c r="F65" s="5" t="s">
        <v>32</v>
      </c>
      <c r="G65" s="6"/>
      <c r="H65" s="6"/>
      <c r="I65" s="6"/>
    </row>
    <row r="66" spans="1:9" ht="15" x14ac:dyDescent="0.25">
      <c r="A66" s="5" t="s">
        <v>30</v>
      </c>
      <c r="B66" s="6"/>
      <c r="C66" s="6"/>
      <c r="D66" s="6"/>
      <c r="F66" s="5" t="s">
        <v>30</v>
      </c>
      <c r="G66" s="6"/>
      <c r="H66" s="6"/>
      <c r="I66" s="6"/>
    </row>
    <row r="67" spans="1:9" x14ac:dyDescent="0.2">
      <c r="A67" s="7"/>
      <c r="B67" s="8" t="s">
        <v>0</v>
      </c>
      <c r="C67" s="8" t="s">
        <v>1</v>
      </c>
      <c r="D67" s="7"/>
      <c r="F67" s="7"/>
      <c r="G67" s="8" t="s">
        <v>0</v>
      </c>
      <c r="H67" s="8" t="s">
        <v>1</v>
      </c>
      <c r="I67" s="7"/>
    </row>
    <row r="68" spans="1:9" ht="15" x14ac:dyDescent="0.25">
      <c r="A68" s="11" t="s">
        <v>15</v>
      </c>
      <c r="B68" s="8"/>
      <c r="C68" s="8"/>
      <c r="D68" s="7"/>
      <c r="F68" s="11" t="s">
        <v>15</v>
      </c>
      <c r="G68" s="8"/>
      <c r="H68" s="8"/>
      <c r="I68" s="7"/>
    </row>
    <row r="69" spans="1:9" ht="15" x14ac:dyDescent="0.25">
      <c r="A69" s="11" t="s">
        <v>14</v>
      </c>
      <c r="B69" s="8"/>
      <c r="C69" s="8"/>
      <c r="D69" s="7"/>
      <c r="F69" s="11" t="s">
        <v>14</v>
      </c>
      <c r="G69" s="8"/>
      <c r="H69" s="8"/>
      <c r="I69" s="7"/>
    </row>
    <row r="70" spans="1:9" ht="15" x14ac:dyDescent="0.25">
      <c r="A70" s="11" t="s">
        <v>16</v>
      </c>
      <c r="F70" s="11" t="s">
        <v>16</v>
      </c>
    </row>
    <row r="71" spans="1:9" x14ac:dyDescent="0.2">
      <c r="A71" t="s">
        <v>3</v>
      </c>
      <c r="B71" s="16">
        <v>200</v>
      </c>
      <c r="C71" s="16">
        <v>400</v>
      </c>
      <c r="F71" t="s">
        <v>3</v>
      </c>
      <c r="G71" s="16">
        <v>200</v>
      </c>
      <c r="H71" s="16">
        <v>400</v>
      </c>
    </row>
    <row r="72" spans="1:9" x14ac:dyDescent="0.2">
      <c r="A72" t="s">
        <v>4</v>
      </c>
      <c r="B72" s="16">
        <v>800</v>
      </c>
      <c r="C72" s="16">
        <v>600</v>
      </c>
      <c r="F72" t="s">
        <v>4</v>
      </c>
      <c r="G72" s="16">
        <v>800</v>
      </c>
      <c r="H72" s="16">
        <v>600</v>
      </c>
    </row>
    <row r="73" spans="1:9" ht="15" x14ac:dyDescent="0.25">
      <c r="A73" s="11" t="s">
        <v>17</v>
      </c>
      <c r="B73" s="10"/>
      <c r="C73" s="10"/>
      <c r="F73" s="11" t="s">
        <v>17</v>
      </c>
      <c r="G73" s="10"/>
      <c r="H73" s="10"/>
    </row>
    <row r="74" spans="1:9" ht="15" x14ac:dyDescent="0.25">
      <c r="A74" s="11" t="s">
        <v>18</v>
      </c>
      <c r="B74" s="10"/>
      <c r="C74" s="10"/>
      <c r="F74" s="11" t="s">
        <v>18</v>
      </c>
      <c r="G74" s="10"/>
      <c r="H74" s="10"/>
    </row>
    <row r="75" spans="1:9" ht="15" x14ac:dyDescent="0.25">
      <c r="A75" s="11" t="s">
        <v>16</v>
      </c>
      <c r="F75" s="11" t="s">
        <v>16</v>
      </c>
    </row>
    <row r="76" spans="1:9" x14ac:dyDescent="0.2">
      <c r="A76" t="s">
        <v>3</v>
      </c>
      <c r="B76" s="16">
        <v>500</v>
      </c>
      <c r="C76" s="16">
        <v>500</v>
      </c>
      <c r="F76" t="s">
        <v>3</v>
      </c>
      <c r="G76" s="16">
        <v>500</v>
      </c>
      <c r="H76" s="16">
        <v>500</v>
      </c>
    </row>
    <row r="77" spans="1:9" ht="15.75" thickBot="1" x14ac:dyDescent="0.3">
      <c r="A77" s="4" t="s">
        <v>19</v>
      </c>
      <c r="B77" s="13">
        <f>B71+B76-$D83</f>
        <v>-100</v>
      </c>
      <c r="C77" s="13">
        <f>C71+C76-$D83</f>
        <v>100</v>
      </c>
      <c r="D77" s="4"/>
      <c r="F77" s="4" t="s">
        <v>19</v>
      </c>
      <c r="G77" s="13">
        <f>G71+G76-$I83</f>
        <v>-100</v>
      </c>
      <c r="H77" s="13">
        <f>H71+H76-$I83</f>
        <v>100</v>
      </c>
      <c r="I77" s="4"/>
    </row>
    <row r="79" spans="1:9" ht="15" x14ac:dyDescent="0.25">
      <c r="A79" s="9" t="s">
        <v>5</v>
      </c>
      <c r="B79" s="2"/>
      <c r="C79" s="2"/>
      <c r="D79" s="2"/>
      <c r="F79" s="9" t="s">
        <v>39</v>
      </c>
      <c r="G79" s="2"/>
      <c r="H79" s="2"/>
      <c r="I79" s="2"/>
    </row>
    <row r="80" spans="1:9" x14ac:dyDescent="0.2">
      <c r="F80" t="s">
        <v>35</v>
      </c>
      <c r="I80" s="20">
        <f>G86</f>
        <v>700</v>
      </c>
    </row>
    <row r="81" spans="1:10" x14ac:dyDescent="0.2">
      <c r="A81" s="7" t="s">
        <v>22</v>
      </c>
      <c r="B81" s="8"/>
      <c r="C81" s="8"/>
      <c r="D81" s="7"/>
      <c r="F81" s="7" t="s">
        <v>22</v>
      </c>
      <c r="G81" s="8"/>
      <c r="H81" s="8"/>
      <c r="I81" s="7"/>
    </row>
    <row r="82" spans="1:10" x14ac:dyDescent="0.2">
      <c r="A82" t="s">
        <v>23</v>
      </c>
      <c r="D82" s="14">
        <f>AVERAGE(B71:C71)</f>
        <v>300</v>
      </c>
      <c r="F82" t="s">
        <v>23</v>
      </c>
      <c r="I82" s="14">
        <f>AVERAGE(G71:H71)</f>
        <v>300</v>
      </c>
    </row>
    <row r="83" spans="1:10" x14ac:dyDescent="0.2">
      <c r="A83" t="s">
        <v>21</v>
      </c>
      <c r="D83" s="14">
        <f>(B71+B76+C71+C76)/2</f>
        <v>800</v>
      </c>
      <c r="F83" t="s">
        <v>21</v>
      </c>
      <c r="I83" s="14">
        <f>(G71+G76+H71+H76)/2</f>
        <v>800</v>
      </c>
    </row>
    <row r="84" spans="1:10" ht="15" x14ac:dyDescent="0.25">
      <c r="A84" s="21" t="s">
        <v>24</v>
      </c>
      <c r="B84" s="21"/>
      <c r="C84" s="21"/>
      <c r="D84" s="22">
        <f>D82/D83</f>
        <v>0.375</v>
      </c>
      <c r="F84" s="21" t="s">
        <v>36</v>
      </c>
      <c r="G84" s="21"/>
      <c r="H84" s="21"/>
      <c r="I84" s="23">
        <f>G86/I83</f>
        <v>0.875</v>
      </c>
      <c r="J84" s="18"/>
    </row>
    <row r="85" spans="1:10" x14ac:dyDescent="0.2">
      <c r="A85" s="7"/>
      <c r="B85" s="8" t="s">
        <v>0</v>
      </c>
      <c r="C85" s="8" t="s">
        <v>1</v>
      </c>
      <c r="D85" s="7"/>
      <c r="F85" s="7"/>
      <c r="G85" s="8" t="s">
        <v>0</v>
      </c>
      <c r="H85" s="8" t="s">
        <v>1</v>
      </c>
      <c r="I85" s="7"/>
    </row>
    <row r="86" spans="1:10" x14ac:dyDescent="0.2">
      <c r="A86" t="s">
        <v>6</v>
      </c>
      <c r="B86" s="14">
        <f>AVERAGE(B72:C72)</f>
        <v>700</v>
      </c>
      <c r="C86" s="14">
        <f>B86</f>
        <v>700</v>
      </c>
      <c r="F86" t="s">
        <v>6</v>
      </c>
      <c r="G86" s="14">
        <f>AVERAGE(G72:H72)</f>
        <v>700</v>
      </c>
      <c r="H86" s="14">
        <f>G86</f>
        <v>700</v>
      </c>
    </row>
    <row r="87" spans="1:10" x14ac:dyDescent="0.2">
      <c r="A87" t="s">
        <v>7</v>
      </c>
      <c r="B87" s="17">
        <f>B72</f>
        <v>800</v>
      </c>
      <c r="C87" s="17">
        <f>C72</f>
        <v>600</v>
      </c>
      <c r="F87" t="s">
        <v>7</v>
      </c>
      <c r="G87" s="17">
        <f>G72</f>
        <v>800</v>
      </c>
      <c r="H87" s="17">
        <f>H72</f>
        <v>600</v>
      </c>
    </row>
    <row r="88" spans="1:10" x14ac:dyDescent="0.2">
      <c r="A88" t="s">
        <v>25</v>
      </c>
      <c r="B88" s="3">
        <f>B86/B87</f>
        <v>0.875</v>
      </c>
      <c r="C88" s="3">
        <f>C86/C87</f>
        <v>1.1666666666666667</v>
      </c>
      <c r="D88" s="3">
        <f>AVERAGE(B88:C88)</f>
        <v>1.0208333333333335</v>
      </c>
      <c r="F88" t="s">
        <v>25</v>
      </c>
      <c r="G88" s="3">
        <f>G86/G87</f>
        <v>0.875</v>
      </c>
      <c r="H88" s="3">
        <f>H86/H87</f>
        <v>1.1666666666666667</v>
      </c>
      <c r="I88" s="3">
        <f>AVERAGE(G88:H88)</f>
        <v>1.0208333333333335</v>
      </c>
    </row>
    <row r="89" spans="1:10" x14ac:dyDescent="0.2">
      <c r="A89" t="s">
        <v>8</v>
      </c>
      <c r="B89" s="3">
        <f>B88/$D88</f>
        <v>0.85714285714285698</v>
      </c>
      <c r="C89" s="3">
        <f>C88/$D88</f>
        <v>1.1428571428571428</v>
      </c>
      <c r="D89" s="3">
        <f>AVERAGE(B89:C89)</f>
        <v>0.99999999999999989</v>
      </c>
      <c r="F89" t="s">
        <v>8</v>
      </c>
      <c r="G89" s="3">
        <f>G88/$I88</f>
        <v>0.85714285714285698</v>
      </c>
      <c r="H89" s="3">
        <f>H88/$I88</f>
        <v>1.1428571428571428</v>
      </c>
      <c r="I89" s="3">
        <f>AVERAGE(G89:H89)</f>
        <v>0.99999999999999989</v>
      </c>
    </row>
    <row r="90" spans="1:10" x14ac:dyDescent="0.2">
      <c r="A90" t="s">
        <v>27</v>
      </c>
      <c r="B90" s="3">
        <f>1-(1-B89)*$D84</f>
        <v>0.9464285714285714</v>
      </c>
      <c r="C90" s="3">
        <f>1-(1-C89)*$D84</f>
        <v>1.0535714285714286</v>
      </c>
      <c r="D90" s="3">
        <f>AVERAGE(B90:C90)</f>
        <v>1</v>
      </c>
      <c r="F90" t="s">
        <v>37</v>
      </c>
      <c r="G90" s="3">
        <f>1-(1-G89)*$I84</f>
        <v>0.87499999999999989</v>
      </c>
      <c r="H90" s="3">
        <f>1-(1-H89)*$I84</f>
        <v>1.125</v>
      </c>
      <c r="I90" s="3">
        <f>AVERAGE(G90:H90)</f>
        <v>1</v>
      </c>
    </row>
    <row r="91" spans="1:10" ht="15.75" thickBot="1" x14ac:dyDescent="0.3">
      <c r="A91" s="4" t="s">
        <v>20</v>
      </c>
      <c r="B91" s="15">
        <f>B90*$D83-$D83</f>
        <v>-42.85714285714289</v>
      </c>
      <c r="C91" s="15">
        <f>C90*$D83-$D83</f>
        <v>42.85714285714289</v>
      </c>
      <c r="D91" s="15">
        <f>B91+C91</f>
        <v>0</v>
      </c>
      <c r="F91" s="4" t="s">
        <v>38</v>
      </c>
      <c r="G91" s="15">
        <f>G90*$I83-$I83</f>
        <v>-100.00000000000011</v>
      </c>
      <c r="H91" s="15">
        <f>H90*$I83-$I83</f>
        <v>100</v>
      </c>
      <c r="I91" s="15">
        <f>G91+H91</f>
        <v>-1.1368683772161603E-13</v>
      </c>
      <c r="J91" s="18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Treasury 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Treasury WA</dc:creator>
  <cp:lastModifiedBy>D'Cruze, Patricia</cp:lastModifiedBy>
  <dcterms:created xsi:type="dcterms:W3CDTF">2014-10-07T03:00:07Z</dcterms:created>
  <dcterms:modified xsi:type="dcterms:W3CDTF">2017-03-22T03:33:36Z</dcterms:modified>
</cp:coreProperties>
</file>