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25" windowWidth="15315" windowHeight="6090" activeTab="1"/>
  </bookViews>
  <sheets>
    <sheet name="Summary" sheetId="3" r:id="rId1"/>
    <sheet name="1" sheetId="1" r:id="rId2"/>
    <sheet name="2" sheetId="4" r:id="rId3"/>
    <sheet name="3" sheetId="5" r:id="rId4"/>
  </sheets>
  <calcPr calcId="145621" concurrentCalc="0"/>
</workbook>
</file>

<file path=xl/calcChain.xml><?xml version="1.0" encoding="utf-8"?>
<calcChain xmlns="http://schemas.openxmlformats.org/spreadsheetml/2006/main">
  <c r="H7" i="1" l="1"/>
  <c r="H8" i="1"/>
  <c r="I8" i="1"/>
  <c r="H9" i="1"/>
  <c r="H10" i="1"/>
  <c r="H11" i="1"/>
  <c r="H12" i="1"/>
  <c r="I12" i="1"/>
  <c r="H13" i="1"/>
  <c r="I13" i="1"/>
  <c r="H14" i="1"/>
  <c r="H15" i="1"/>
  <c r="H16" i="1"/>
  <c r="H17" i="1"/>
  <c r="I17" i="1"/>
  <c r="H18" i="1"/>
  <c r="H19" i="1"/>
  <c r="H20" i="1"/>
  <c r="H21" i="1"/>
  <c r="I21" i="1"/>
  <c r="H22" i="1"/>
  <c r="H23" i="1"/>
  <c r="H24" i="1"/>
  <c r="I9" i="1"/>
  <c r="I15" i="1"/>
  <c r="I16" i="1"/>
  <c r="H6" i="1"/>
  <c r="J25" i="1"/>
  <c r="I7" i="1"/>
  <c r="I11" i="1"/>
  <c r="I14" i="1"/>
  <c r="H25" i="1"/>
  <c r="H27" i="1"/>
  <c r="E30" i="1"/>
  <c r="F30" i="1"/>
  <c r="I10" i="1"/>
  <c r="I19" i="1"/>
  <c r="I20" i="1"/>
  <c r="I22" i="1"/>
  <c r="I23" i="1"/>
  <c r="I2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  <c r="E30" i="5"/>
  <c r="G30" i="5"/>
  <c r="D30" i="5"/>
  <c r="E31" i="5"/>
  <c r="M25" i="5"/>
  <c r="K24" i="5"/>
  <c r="L24" i="5"/>
  <c r="G24" i="5"/>
  <c r="K23" i="5"/>
  <c r="L23" i="5"/>
  <c r="G23" i="5"/>
  <c r="L22" i="5"/>
  <c r="K22" i="5"/>
  <c r="G22" i="5"/>
  <c r="K21" i="5"/>
  <c r="L21" i="5"/>
  <c r="G21" i="5"/>
  <c r="K20" i="5"/>
  <c r="L20" i="5"/>
  <c r="G20" i="5"/>
  <c r="K19" i="5"/>
  <c r="L19" i="5"/>
  <c r="G19" i="5"/>
  <c r="L18" i="5"/>
  <c r="K18" i="5"/>
  <c r="G18" i="5"/>
  <c r="K17" i="5"/>
  <c r="L17" i="5"/>
  <c r="G17" i="5"/>
  <c r="K16" i="5"/>
  <c r="L16" i="5"/>
  <c r="G16" i="5"/>
  <c r="K15" i="5"/>
  <c r="L15" i="5"/>
  <c r="G15" i="5"/>
  <c r="L14" i="5"/>
  <c r="K14" i="5"/>
  <c r="G14" i="5"/>
  <c r="K13" i="5"/>
  <c r="L13" i="5"/>
  <c r="G13" i="5"/>
  <c r="K12" i="5"/>
  <c r="L12" i="5"/>
  <c r="G12" i="5"/>
  <c r="K11" i="5"/>
  <c r="L11" i="5"/>
  <c r="G11" i="5"/>
  <c r="L10" i="5"/>
  <c r="K10" i="5"/>
  <c r="G10" i="5"/>
  <c r="K9" i="5"/>
  <c r="L9" i="5"/>
  <c r="G9" i="5"/>
  <c r="K8" i="5"/>
  <c r="K25" i="5"/>
  <c r="K27" i="5"/>
  <c r="G8" i="5"/>
  <c r="K7" i="5"/>
  <c r="L7" i="5"/>
  <c r="G7" i="5"/>
  <c r="L6" i="5"/>
  <c r="K6" i="5"/>
  <c r="G6" i="5"/>
  <c r="E30" i="4"/>
  <c r="E31" i="4"/>
  <c r="D30" i="4"/>
  <c r="M25" i="4"/>
  <c r="K24" i="4"/>
  <c r="L24" i="4"/>
  <c r="G24" i="4"/>
  <c r="K23" i="4"/>
  <c r="L23" i="4"/>
  <c r="G23" i="4"/>
  <c r="L22" i="4"/>
  <c r="K22" i="4"/>
  <c r="G22" i="4"/>
  <c r="K21" i="4"/>
  <c r="L21" i="4"/>
  <c r="G21" i="4"/>
  <c r="K20" i="4"/>
  <c r="L20" i="4"/>
  <c r="G20" i="4"/>
  <c r="K19" i="4"/>
  <c r="L19" i="4"/>
  <c r="G19" i="4"/>
  <c r="L18" i="4"/>
  <c r="K18" i="4"/>
  <c r="G18" i="4"/>
  <c r="K17" i="4"/>
  <c r="L17" i="4"/>
  <c r="G17" i="4"/>
  <c r="K16" i="4"/>
  <c r="L16" i="4"/>
  <c r="G16" i="4"/>
  <c r="K15" i="4"/>
  <c r="L15" i="4"/>
  <c r="G15" i="4"/>
  <c r="L14" i="4"/>
  <c r="K14" i="4"/>
  <c r="G14" i="4"/>
  <c r="K13" i="4"/>
  <c r="L13" i="4"/>
  <c r="G13" i="4"/>
  <c r="K12" i="4"/>
  <c r="L12" i="4"/>
  <c r="G12" i="4"/>
  <c r="K11" i="4"/>
  <c r="L11" i="4"/>
  <c r="G11" i="4"/>
  <c r="L10" i="4"/>
  <c r="K10" i="4"/>
  <c r="G10" i="4"/>
  <c r="K9" i="4"/>
  <c r="L9" i="4"/>
  <c r="G9" i="4"/>
  <c r="K8" i="4"/>
  <c r="L8" i="4"/>
  <c r="G8" i="4"/>
  <c r="K7" i="4"/>
  <c r="L7" i="4"/>
  <c r="G7" i="4"/>
  <c r="L6" i="4"/>
  <c r="K6" i="4"/>
  <c r="K25" i="4"/>
  <c r="K27" i="4"/>
  <c r="G6" i="4"/>
  <c r="K25" i="1"/>
  <c r="I18" i="1"/>
  <c r="D30" i="1"/>
  <c r="E31" i="1"/>
  <c r="F31" i="1"/>
  <c r="J30" i="1"/>
  <c r="E26" i="5"/>
  <c r="E25" i="5"/>
  <c r="G31" i="5"/>
  <c r="L30" i="5"/>
  <c r="L8" i="5"/>
  <c r="L25" i="5"/>
  <c r="G31" i="4"/>
  <c r="L30" i="4"/>
  <c r="E26" i="4"/>
  <c r="E25" i="4"/>
  <c r="L25" i="4"/>
  <c r="G30" i="4"/>
  <c r="I6" i="1"/>
  <c r="I25" i="1"/>
</calcChain>
</file>

<file path=xl/comments1.xml><?xml version="1.0" encoding="utf-8"?>
<comments xmlns="http://schemas.openxmlformats.org/spreadsheetml/2006/main">
  <authors>
    <author>zgel2000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Amount of units of gas consumed as per back of invoice 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Cents per unit as per back of invoice </t>
        </r>
      </text>
    </comment>
  </commentList>
</comments>
</file>

<file path=xl/comments2.xml><?xml version="1.0" encoding="utf-8"?>
<comments xmlns="http://schemas.openxmlformats.org/spreadsheetml/2006/main">
  <authors>
    <author>zgel2000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number of Peak units as per back of invoice 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number of off peak units as per back of invoice 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Cents per KWh unit as per back of invoice 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Only used where you do not have both on peak and off peak figures  </t>
        </r>
      </text>
    </comment>
  </commentList>
</comments>
</file>

<file path=xl/comments3.xml><?xml version="1.0" encoding="utf-8"?>
<comments xmlns="http://schemas.openxmlformats.org/spreadsheetml/2006/main">
  <authors>
    <author>zgel2000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number of Peak units as per back of invoice 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number of off peak units as per back of invoice 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Cents per KWh unit as per back of invoice 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zgel2000:</t>
        </r>
        <r>
          <rPr>
            <sz val="9"/>
            <color indexed="81"/>
            <rFont val="Tahoma"/>
            <family val="2"/>
          </rPr>
          <t xml:space="preserve">
Only used where you do not have both on peak and off peak figures  </t>
        </r>
      </text>
    </comment>
  </commentList>
</comments>
</file>

<file path=xl/sharedStrings.xml><?xml version="1.0" encoding="utf-8"?>
<sst xmlns="http://schemas.openxmlformats.org/spreadsheetml/2006/main" count="110" uniqueCount="56">
  <si>
    <t>Date From</t>
  </si>
  <si>
    <t>Date To</t>
  </si>
  <si>
    <t>Days</t>
  </si>
  <si>
    <t>Average Daily Use</t>
  </si>
  <si>
    <t>Supply
charge</t>
  </si>
  <si>
    <t>Total KWh pa</t>
  </si>
  <si>
    <t>Total MWh pa</t>
  </si>
  <si>
    <t>Date Range</t>
  </si>
  <si>
    <t>Buying rules</t>
  </si>
  <si>
    <t xml:space="preserve">Recommended Pricing Type </t>
  </si>
  <si>
    <t>Peak</t>
  </si>
  <si>
    <t>Estimated</t>
  </si>
  <si>
    <t>TOTAL</t>
  </si>
  <si>
    <t>Off Peak</t>
  </si>
  <si>
    <t>CAT A</t>
  </si>
  <si>
    <t>KWh Units Peak</t>
  </si>
  <si>
    <t>KWh Units Off Peak</t>
  </si>
  <si>
    <t>Total ex GST</t>
  </si>
  <si>
    <t>Peak c/KWh</t>
  </si>
  <si>
    <t>Off- Peak c/KWh</t>
  </si>
  <si>
    <t xml:space="preserve">KWh Estimated breakdown using 70/30 split </t>
  </si>
  <si>
    <t xml:space="preserve">Meter Number: </t>
  </si>
  <si>
    <t>Name of site:</t>
  </si>
  <si>
    <t xml:space="preserve">Late Charges </t>
  </si>
  <si>
    <t>Total inc GST (excl late charges)</t>
  </si>
  <si>
    <t>CAT B</t>
  </si>
  <si>
    <t>Invoice split due to price increase</t>
  </si>
  <si>
    <t xml:space="preserve">Tariff: </t>
  </si>
  <si>
    <t>Account:</t>
  </si>
  <si>
    <t>NMI:</t>
  </si>
  <si>
    <t>Quotes- Bundled/Unbundled     &gt;160MWh</t>
  </si>
  <si>
    <t>Pick &amp; Buy      &gt;50MWH &lt;160MWH</t>
  </si>
  <si>
    <t>Buying Rules Outcome</t>
  </si>
  <si>
    <t>Summary</t>
  </si>
  <si>
    <t>NMI</t>
  </si>
  <si>
    <t>Meter No</t>
  </si>
  <si>
    <t>Internal Reference</t>
  </si>
  <si>
    <t>Site Name</t>
  </si>
  <si>
    <t>Site Address</t>
  </si>
  <si>
    <t>Total Off Peak kWh (annual)</t>
  </si>
  <si>
    <t>Total On Peak kWh (annual)</t>
  </si>
  <si>
    <t>Pricing</t>
  </si>
  <si>
    <t>Estimated Annual MWh per annum</t>
  </si>
  <si>
    <t xml:space="preserve">MIRN Number: </t>
  </si>
  <si>
    <t xml:space="preserve">Meter Number (if any): </t>
  </si>
  <si>
    <t>Cents Per Unit</t>
  </si>
  <si>
    <t>Total Units pa</t>
  </si>
  <si>
    <t>Invoiced Units Consumed</t>
  </si>
  <si>
    <t>Invoiced Number of Days</t>
  </si>
  <si>
    <t>Total TJ pa</t>
  </si>
  <si>
    <t>Pick &amp; Buy  &lt; 1TJ</t>
  </si>
  <si>
    <t>Quotes- Bundled/Unbundled &gt; 1Tj</t>
  </si>
  <si>
    <t>Invoice Date</t>
  </si>
  <si>
    <t>Average Daily Use (Units)</t>
  </si>
  <si>
    <t xml:space="preserve">Tariff/Contract Rates: </t>
  </si>
  <si>
    <t xml:space="preserve"> USDF Charge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</si>
</sst>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dd/mm/yy"/>
    <numFmt numFmtId="17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1" fontId="0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7" fontId="6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4" borderId="1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4" fontId="0" fillId="0" borderId="1" xfId="0" applyNumberFormat="1" applyFill="1" applyBorder="1" applyAlignment="1">
      <alignment horizontal="center" vertical="top"/>
    </xf>
    <xf numFmtId="14" fontId="0" fillId="4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3" xfId="0" applyNumberFormat="1" applyFill="1" applyBorder="1" applyAlignment="1">
      <alignment horizontal="center" vertical="top"/>
    </xf>
    <xf numFmtId="164" fontId="0" fillId="4" borderId="1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4" fontId="0" fillId="0" borderId="1" xfId="0" applyNumberFormat="1" applyFill="1" applyBorder="1" applyAlignment="1">
      <alignment horizontal="right" vertical="top"/>
    </xf>
    <xf numFmtId="7" fontId="6" fillId="0" borderId="1" xfId="1" applyNumberFormat="1" applyFon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4" fontId="7" fillId="5" borderId="1" xfId="0" applyNumberFormat="1" applyFont="1" applyFill="1" applyBorder="1" applyAlignment="1">
      <alignment horizontal="right" vertical="top"/>
    </xf>
    <xf numFmtId="44" fontId="7" fillId="5" borderId="1" xfId="1" applyFont="1" applyFill="1" applyBorder="1" applyAlignment="1">
      <alignment vertical="top"/>
    </xf>
    <xf numFmtId="7" fontId="7" fillId="5" borderId="2" xfId="1" applyNumberFormat="1" applyFont="1" applyFill="1" applyBorder="1" applyAlignment="1">
      <alignment vertical="top"/>
    </xf>
    <xf numFmtId="7" fontId="7" fillId="5" borderId="5" xfId="1" applyNumberFormat="1" applyFont="1" applyFill="1" applyBorder="1" applyAlignment="1">
      <alignment vertical="top"/>
    </xf>
    <xf numFmtId="44" fontId="6" fillId="0" borderId="1" xfId="1" applyFont="1" applyFill="1" applyBorder="1" applyAlignment="1">
      <alignment vertical="top"/>
    </xf>
    <xf numFmtId="44" fontId="6" fillId="0" borderId="2" xfId="1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0" xfId="0" applyFill="1" applyAlignment="1">
      <alignment vertical="top"/>
    </xf>
    <xf numFmtId="8" fontId="0" fillId="3" borderId="1" xfId="0" applyNumberForma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2" fontId="7" fillId="5" borderId="1" xfId="0" applyNumberFormat="1" applyFont="1" applyFill="1" applyBorder="1" applyAlignment="1">
      <alignment horizontal="center" vertical="top"/>
    </xf>
    <xf numFmtId="0" fontId="0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 vertical="top"/>
    </xf>
    <xf numFmtId="1" fontId="0" fillId="0" borderId="2" xfId="0" applyNumberFormat="1" applyFont="1" applyFill="1" applyBorder="1" applyAlignment="1">
      <alignment horizontal="center" vertical="top"/>
    </xf>
    <xf numFmtId="175" fontId="1" fillId="0" borderId="2" xfId="0" applyNumberFormat="1" applyFont="1" applyBorder="1" applyAlignment="1">
      <alignment horizontal="center" vertical="top" wrapText="1"/>
    </xf>
    <xf numFmtId="175" fontId="1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vertical="top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1"/>
  <sheetViews>
    <sheetView workbookViewId="0">
      <selection activeCell="C37" sqref="C37"/>
    </sheetView>
  </sheetViews>
  <sheetFormatPr defaultRowHeight="15" x14ac:dyDescent="0.25"/>
  <cols>
    <col min="1" max="1" width="17.85546875" bestFit="1" customWidth="1"/>
    <col min="2" max="3" width="17.85546875" customWidth="1"/>
    <col min="6" max="6" width="26" bestFit="1" customWidth="1"/>
    <col min="7" max="7" width="30.28515625" customWidth="1"/>
    <col min="8" max="8" width="10.7109375" bestFit="1" customWidth="1"/>
    <col min="9" max="9" width="32.42578125" bestFit="1" customWidth="1"/>
  </cols>
  <sheetData>
    <row r="1" spans="1:9" x14ac:dyDescent="0.25">
      <c r="A1" t="s">
        <v>33</v>
      </c>
    </row>
    <row r="2" spans="1:9" x14ac:dyDescent="0.25">
      <c r="A2" s="49" t="s">
        <v>36</v>
      </c>
      <c r="B2" s="49" t="s">
        <v>37</v>
      </c>
      <c r="C2" s="49" t="s">
        <v>38</v>
      </c>
      <c r="D2" s="49" t="s">
        <v>34</v>
      </c>
      <c r="E2" s="49" t="s">
        <v>35</v>
      </c>
      <c r="F2" s="49" t="s">
        <v>40</v>
      </c>
      <c r="G2" s="49" t="s">
        <v>39</v>
      </c>
      <c r="H2" s="49" t="s">
        <v>41</v>
      </c>
      <c r="I2" s="49" t="s">
        <v>42</v>
      </c>
    </row>
    <row r="3" spans="1:9" x14ac:dyDescent="0.25">
      <c r="A3" s="51">
        <v>1</v>
      </c>
      <c r="B3" s="49"/>
      <c r="C3" s="49"/>
      <c r="D3" s="49"/>
      <c r="E3" s="49"/>
      <c r="F3" s="49"/>
      <c r="G3" s="49"/>
      <c r="H3" s="49"/>
      <c r="I3" s="49"/>
    </row>
    <row r="4" spans="1:9" x14ac:dyDescent="0.25">
      <c r="A4" s="51">
        <v>2</v>
      </c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51">
        <v>3</v>
      </c>
      <c r="B5" s="49"/>
      <c r="C5" s="49"/>
      <c r="D5" s="49"/>
      <c r="E5" s="49"/>
      <c r="F5" s="49"/>
      <c r="G5" s="49"/>
      <c r="H5" s="49"/>
      <c r="I5" s="49"/>
    </row>
    <row r="6" spans="1:9" x14ac:dyDescent="0.25">
      <c r="A6" s="51">
        <v>4</v>
      </c>
      <c r="B6" s="49"/>
      <c r="C6" s="49"/>
      <c r="D6" s="49"/>
      <c r="E6" s="49"/>
      <c r="F6" s="49"/>
      <c r="G6" s="49"/>
      <c r="H6" s="49"/>
      <c r="I6" s="49"/>
    </row>
    <row r="7" spans="1:9" x14ac:dyDescent="0.25">
      <c r="A7" s="51">
        <v>5</v>
      </c>
      <c r="B7" s="49"/>
      <c r="C7" s="49"/>
      <c r="D7" s="49"/>
      <c r="E7" s="49"/>
      <c r="F7" s="49"/>
      <c r="G7" s="49"/>
      <c r="H7" s="49"/>
      <c r="I7" s="49"/>
    </row>
    <row r="8" spans="1:9" x14ac:dyDescent="0.25">
      <c r="A8" s="51">
        <v>6</v>
      </c>
      <c r="B8" s="49"/>
      <c r="C8" s="49"/>
      <c r="D8" s="49"/>
      <c r="E8" s="49"/>
      <c r="F8" s="49"/>
      <c r="G8" s="49"/>
      <c r="H8" s="49"/>
      <c r="I8" s="49"/>
    </row>
    <row r="9" spans="1:9" x14ac:dyDescent="0.25">
      <c r="A9" s="51">
        <v>7</v>
      </c>
      <c r="B9" s="49"/>
      <c r="C9" s="49"/>
      <c r="D9" s="49"/>
      <c r="E9" s="49"/>
      <c r="F9" s="49"/>
      <c r="G9" s="49"/>
      <c r="H9" s="49"/>
      <c r="I9" s="49"/>
    </row>
    <row r="10" spans="1:9" x14ac:dyDescent="0.25">
      <c r="A10" s="51">
        <v>8</v>
      </c>
      <c r="B10" s="49"/>
      <c r="C10" s="49"/>
      <c r="D10" s="49"/>
      <c r="E10" s="49"/>
      <c r="F10" s="49"/>
      <c r="G10" s="49"/>
      <c r="H10" s="49"/>
      <c r="I10" s="49"/>
    </row>
    <row r="11" spans="1:9" x14ac:dyDescent="0.25">
      <c r="A11" s="51">
        <v>9</v>
      </c>
      <c r="B11" s="49"/>
      <c r="C11" s="49"/>
      <c r="D11" s="49"/>
      <c r="E11" s="49"/>
      <c r="F11" s="49"/>
      <c r="G11" s="49"/>
      <c r="H11" s="49"/>
      <c r="I11" s="49"/>
    </row>
    <row r="12" spans="1:9" x14ac:dyDescent="0.25">
      <c r="A12" s="51">
        <v>10</v>
      </c>
      <c r="B12" s="49"/>
      <c r="C12" s="49"/>
      <c r="D12" s="49"/>
      <c r="E12" s="49"/>
      <c r="F12" s="49"/>
      <c r="G12" s="49"/>
      <c r="H12" s="49"/>
      <c r="I12" s="49"/>
    </row>
    <row r="13" spans="1:9" x14ac:dyDescent="0.25">
      <c r="A13" s="51">
        <v>11</v>
      </c>
      <c r="B13" s="49"/>
      <c r="C13" s="49"/>
      <c r="D13" s="49"/>
      <c r="E13" s="49"/>
      <c r="F13" s="49"/>
      <c r="G13" s="49"/>
      <c r="H13" s="49"/>
      <c r="I13" s="49"/>
    </row>
    <row r="14" spans="1:9" x14ac:dyDescent="0.25">
      <c r="A14" s="51">
        <v>12</v>
      </c>
      <c r="B14" s="49"/>
      <c r="C14" s="49"/>
      <c r="D14" s="49"/>
      <c r="E14" s="49"/>
      <c r="F14" s="49"/>
      <c r="G14" s="50"/>
      <c r="H14" s="50"/>
      <c r="I14" s="49"/>
    </row>
    <row r="15" spans="1:9" x14ac:dyDescent="0.25">
      <c r="A15" s="51">
        <v>13</v>
      </c>
      <c r="B15" s="49"/>
      <c r="C15" s="49"/>
      <c r="D15" s="49"/>
      <c r="E15" s="49"/>
      <c r="F15" s="49"/>
      <c r="G15" s="49"/>
      <c r="H15" s="49"/>
      <c r="I15" s="49"/>
    </row>
    <row r="16" spans="1:9" x14ac:dyDescent="0.25">
      <c r="A16" s="51">
        <v>14</v>
      </c>
      <c r="B16" s="49"/>
      <c r="C16" s="49"/>
      <c r="D16" s="49"/>
      <c r="E16" s="49"/>
      <c r="F16" s="49"/>
      <c r="G16" s="49"/>
      <c r="H16" s="49"/>
      <c r="I16" s="49"/>
    </row>
    <row r="17" spans="1:9" x14ac:dyDescent="0.25">
      <c r="A17" s="51">
        <v>15</v>
      </c>
      <c r="B17" s="49"/>
      <c r="C17" s="49"/>
      <c r="D17" s="49"/>
      <c r="E17" s="49"/>
      <c r="F17" s="49"/>
      <c r="G17" s="49"/>
      <c r="H17" s="49"/>
      <c r="I17" s="49"/>
    </row>
    <row r="18" spans="1:9" x14ac:dyDescent="0.25">
      <c r="A18" s="51">
        <v>16</v>
      </c>
      <c r="B18" s="49"/>
      <c r="C18" s="49"/>
      <c r="D18" s="49"/>
      <c r="E18" s="49"/>
      <c r="F18" s="49"/>
      <c r="G18" s="49"/>
      <c r="H18" s="49"/>
      <c r="I18" s="49"/>
    </row>
    <row r="19" spans="1:9" x14ac:dyDescent="0.25">
      <c r="A19" s="51">
        <v>17</v>
      </c>
      <c r="B19" s="49"/>
      <c r="C19" s="49"/>
      <c r="D19" s="49"/>
      <c r="E19" s="49"/>
      <c r="F19" s="49"/>
      <c r="G19" s="49"/>
      <c r="H19" s="49"/>
      <c r="I19" s="49"/>
    </row>
    <row r="20" spans="1:9" x14ac:dyDescent="0.25">
      <c r="A20" s="51">
        <v>18</v>
      </c>
      <c r="B20" s="49"/>
      <c r="C20" s="49"/>
      <c r="D20" s="49"/>
      <c r="E20" s="49"/>
      <c r="F20" s="49"/>
      <c r="G20" s="49"/>
      <c r="H20" s="49"/>
      <c r="I20" s="49"/>
    </row>
    <row r="21" spans="1:9" x14ac:dyDescent="0.25">
      <c r="A21" s="51">
        <v>19</v>
      </c>
      <c r="B21" s="49"/>
      <c r="C21" s="49"/>
      <c r="D21" s="49"/>
      <c r="E21" s="49"/>
      <c r="F21" s="49"/>
      <c r="G21" s="49"/>
      <c r="H21" s="49"/>
      <c r="I21" s="49"/>
    </row>
    <row r="22" spans="1:9" x14ac:dyDescent="0.25">
      <c r="A22" s="51">
        <v>20</v>
      </c>
      <c r="B22" s="49"/>
      <c r="C22" s="49"/>
      <c r="D22" s="49"/>
      <c r="E22" s="49"/>
      <c r="F22" s="49"/>
      <c r="G22" s="49"/>
      <c r="H22" s="49"/>
      <c r="I22" s="49"/>
    </row>
    <row r="23" spans="1:9" x14ac:dyDescent="0.25">
      <c r="A23" s="51">
        <v>21</v>
      </c>
      <c r="B23" s="49"/>
      <c r="C23" s="49"/>
      <c r="D23" s="49"/>
      <c r="E23" s="49"/>
      <c r="F23" s="49"/>
      <c r="G23" s="49"/>
      <c r="H23" s="49"/>
      <c r="I23" s="49"/>
    </row>
    <row r="24" spans="1:9" x14ac:dyDescent="0.25">
      <c r="A24" s="51">
        <v>22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25">
      <c r="A25" s="51">
        <v>23</v>
      </c>
      <c r="B25" s="49"/>
      <c r="C25" s="49"/>
      <c r="D25" s="49"/>
      <c r="E25" s="49"/>
      <c r="F25" s="49"/>
      <c r="G25" s="49"/>
      <c r="H25" s="49"/>
      <c r="I25" s="49"/>
    </row>
    <row r="26" spans="1:9" x14ac:dyDescent="0.25">
      <c r="A26" s="51">
        <v>24</v>
      </c>
      <c r="B26" s="49"/>
      <c r="C26" s="49"/>
      <c r="D26" s="49"/>
      <c r="E26" s="49"/>
      <c r="F26" s="49"/>
      <c r="G26" s="49"/>
      <c r="H26" s="49"/>
      <c r="I26" s="49"/>
    </row>
    <row r="27" spans="1:9" x14ac:dyDescent="0.25">
      <c r="A27" s="51">
        <v>25</v>
      </c>
      <c r="B27" s="49"/>
      <c r="C27" s="49"/>
      <c r="D27" s="49"/>
      <c r="E27" s="49"/>
      <c r="F27" s="49"/>
      <c r="G27" s="49"/>
      <c r="H27" s="49"/>
      <c r="I27" s="49"/>
    </row>
    <row r="28" spans="1:9" x14ac:dyDescent="0.25">
      <c r="A28" s="51">
        <v>26</v>
      </c>
      <c r="B28" s="49"/>
      <c r="C28" s="49"/>
      <c r="D28" s="49"/>
      <c r="E28" s="49"/>
      <c r="F28" s="49"/>
      <c r="G28" s="49"/>
      <c r="H28" s="49"/>
      <c r="I28" s="49"/>
    </row>
    <row r="29" spans="1:9" x14ac:dyDescent="0.25">
      <c r="A29" s="51">
        <v>27</v>
      </c>
      <c r="B29" s="49"/>
      <c r="C29" s="49"/>
      <c r="D29" s="49"/>
      <c r="E29" s="49"/>
      <c r="F29" s="49"/>
      <c r="G29" s="49"/>
      <c r="H29" s="49"/>
      <c r="I29" s="49"/>
    </row>
    <row r="30" spans="1:9" x14ac:dyDescent="0.25">
      <c r="A30" s="49"/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49"/>
      <c r="B31" s="49"/>
      <c r="C31" s="49"/>
      <c r="D31" s="49"/>
      <c r="E31" s="49"/>
      <c r="F31" s="49"/>
      <c r="G31" s="49"/>
      <c r="H31" s="49"/>
      <c r="I31" s="49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L33"/>
  <sheetViews>
    <sheetView showGridLines="0" tabSelected="1" workbookViewId="0">
      <selection activeCell="F15" sqref="F15"/>
    </sheetView>
  </sheetViews>
  <sheetFormatPr defaultRowHeight="15" x14ac:dyDescent="0.25"/>
  <cols>
    <col min="1" max="1" width="1.42578125" style="11" customWidth="1"/>
    <col min="2" max="2" width="20.28515625" style="11" customWidth="1"/>
    <col min="3" max="3" width="19.85546875" style="11" customWidth="1"/>
    <col min="4" max="4" width="19" style="11" customWidth="1"/>
    <col min="5" max="5" width="21.85546875" style="11" customWidth="1"/>
    <col min="6" max="6" width="13.5703125" style="11" customWidth="1"/>
    <col min="7" max="7" width="12.42578125" style="11" customWidth="1"/>
    <col min="8" max="8" width="19.140625" style="11" customWidth="1"/>
    <col min="9" max="9" width="21.7109375" style="11" customWidth="1"/>
    <col min="10" max="10" width="17.28515625" style="11" customWidth="1"/>
    <col min="11" max="11" width="16.7109375" style="11" customWidth="1"/>
    <col min="12" max="12" width="16" style="11" customWidth="1"/>
    <col min="13" max="13" width="9.140625" style="11"/>
    <col min="14" max="14" width="13.5703125" style="11" customWidth="1"/>
    <col min="15" max="17" width="9.140625" style="11"/>
    <col min="18" max="18" width="17" style="11" customWidth="1"/>
    <col min="19" max="16384" width="9.140625" style="11"/>
  </cols>
  <sheetData>
    <row r="1" spans="2:12" x14ac:dyDescent="0.25">
      <c r="B1" s="62" t="s">
        <v>28</v>
      </c>
      <c r="C1" s="62"/>
      <c r="D1" s="69" t="s">
        <v>43</v>
      </c>
      <c r="E1" s="69"/>
    </row>
    <row r="2" spans="2:12" x14ac:dyDescent="0.25">
      <c r="B2" s="62" t="s">
        <v>44</v>
      </c>
      <c r="C2" s="62"/>
      <c r="D2" s="12"/>
      <c r="E2" s="12"/>
    </row>
    <row r="3" spans="2:12" x14ac:dyDescent="0.25">
      <c r="B3" s="62" t="s">
        <v>22</v>
      </c>
      <c r="C3" s="62"/>
      <c r="D3" s="12"/>
      <c r="E3" s="12"/>
    </row>
    <row r="4" spans="2:12" x14ac:dyDescent="0.25">
      <c r="B4" s="70" t="s">
        <v>54</v>
      </c>
      <c r="C4" s="70"/>
      <c r="D4" s="12"/>
      <c r="E4" s="12"/>
    </row>
    <row r="5" spans="2:12" ht="30" x14ac:dyDescent="0.25">
      <c r="B5" s="3" t="s">
        <v>52</v>
      </c>
      <c r="C5" s="3" t="s">
        <v>48</v>
      </c>
      <c r="D5" s="3" t="s">
        <v>47</v>
      </c>
      <c r="E5" s="3" t="s">
        <v>53</v>
      </c>
      <c r="F5" s="5" t="s">
        <v>45</v>
      </c>
      <c r="G5" s="3" t="s">
        <v>4</v>
      </c>
      <c r="H5" s="4" t="s">
        <v>24</v>
      </c>
      <c r="I5" s="4" t="s">
        <v>17</v>
      </c>
      <c r="J5" s="5" t="s">
        <v>55</v>
      </c>
      <c r="K5" s="5" t="s">
        <v>23</v>
      </c>
      <c r="L5" s="13"/>
    </row>
    <row r="6" spans="2:12" x14ac:dyDescent="0.25">
      <c r="B6" s="6"/>
      <c r="C6" s="7"/>
      <c r="D6" s="21"/>
      <c r="E6" s="15" t="e">
        <f>D6/C6</f>
        <v>#DIV/0!</v>
      </c>
      <c r="F6" s="16"/>
      <c r="G6" s="7"/>
      <c r="H6" s="60">
        <f>(F6*D6) + (G6*C6) +J6+ K6</f>
        <v>0</v>
      </c>
      <c r="I6" s="60">
        <f>H6/1.1</f>
        <v>0</v>
      </c>
      <c r="J6" s="61"/>
      <c r="K6" s="61"/>
      <c r="L6" s="13"/>
    </row>
    <row r="7" spans="2:12" x14ac:dyDescent="0.25">
      <c r="B7" s="6"/>
      <c r="C7" s="16"/>
      <c r="D7" s="21"/>
      <c r="E7" s="15" t="e">
        <f t="shared" ref="E7:E24" si="0">D7/C7</f>
        <v>#DIV/0!</v>
      </c>
      <c r="F7" s="16"/>
      <c r="G7" s="7"/>
      <c r="H7" s="60">
        <f t="shared" ref="H7:H24" si="1">(F7*D7) + (G7*C7) +J7+ K7</f>
        <v>0</v>
      </c>
      <c r="I7" s="60">
        <f t="shared" ref="I7:I19" si="2">H7/1.1</f>
        <v>0</v>
      </c>
      <c r="J7" s="61"/>
      <c r="K7" s="61"/>
      <c r="L7" s="13"/>
    </row>
    <row r="8" spans="2:12" x14ac:dyDescent="0.25">
      <c r="B8" s="6"/>
      <c r="C8" s="16"/>
      <c r="D8" s="21"/>
      <c r="E8" s="15" t="e">
        <f t="shared" si="0"/>
        <v>#DIV/0!</v>
      </c>
      <c r="F8" s="16"/>
      <c r="G8" s="7"/>
      <c r="H8" s="60">
        <f t="shared" si="1"/>
        <v>0</v>
      </c>
      <c r="I8" s="60">
        <f t="shared" si="2"/>
        <v>0</v>
      </c>
      <c r="J8" s="61"/>
      <c r="K8" s="61"/>
      <c r="L8" s="13"/>
    </row>
    <row r="9" spans="2:12" x14ac:dyDescent="0.25">
      <c r="B9" s="6"/>
      <c r="C9" s="16"/>
      <c r="D9" s="21"/>
      <c r="E9" s="15" t="e">
        <f t="shared" si="0"/>
        <v>#DIV/0!</v>
      </c>
      <c r="F9" s="16"/>
      <c r="G9" s="7"/>
      <c r="H9" s="60">
        <f t="shared" si="1"/>
        <v>0</v>
      </c>
      <c r="I9" s="60">
        <f t="shared" si="2"/>
        <v>0</v>
      </c>
      <c r="J9" s="61"/>
      <c r="K9" s="61"/>
      <c r="L9" s="13"/>
    </row>
    <row r="10" spans="2:12" x14ac:dyDescent="0.25">
      <c r="B10" s="6"/>
      <c r="C10" s="23"/>
      <c r="D10" s="21"/>
      <c r="E10" s="15" t="e">
        <f t="shared" si="0"/>
        <v>#DIV/0!</v>
      </c>
      <c r="F10" s="16"/>
      <c r="G10" s="7"/>
      <c r="H10" s="60">
        <f t="shared" si="1"/>
        <v>0</v>
      </c>
      <c r="I10" s="60">
        <f t="shared" si="2"/>
        <v>0</v>
      </c>
      <c r="J10" s="61"/>
      <c r="K10" s="61"/>
      <c r="L10" s="13"/>
    </row>
    <row r="11" spans="2:12" x14ac:dyDescent="0.25">
      <c r="B11" s="6"/>
      <c r="C11" s="23"/>
      <c r="D11" s="21"/>
      <c r="E11" s="15" t="e">
        <f t="shared" si="0"/>
        <v>#DIV/0!</v>
      </c>
      <c r="F11" s="16"/>
      <c r="G11" s="7"/>
      <c r="H11" s="60">
        <f t="shared" si="1"/>
        <v>0</v>
      </c>
      <c r="I11" s="60">
        <f t="shared" si="2"/>
        <v>0</v>
      </c>
      <c r="J11" s="61"/>
      <c r="K11" s="61"/>
      <c r="L11" s="13"/>
    </row>
    <row r="12" spans="2:12" x14ac:dyDescent="0.25">
      <c r="B12" s="6"/>
      <c r="C12" s="16"/>
      <c r="D12" s="21"/>
      <c r="E12" s="15" t="e">
        <f t="shared" si="0"/>
        <v>#DIV/0!</v>
      </c>
      <c r="F12" s="16"/>
      <c r="G12" s="7"/>
      <c r="H12" s="60">
        <f t="shared" si="1"/>
        <v>0</v>
      </c>
      <c r="I12" s="60">
        <f t="shared" si="2"/>
        <v>0</v>
      </c>
      <c r="J12" s="61"/>
      <c r="K12" s="61"/>
      <c r="L12" s="13"/>
    </row>
    <row r="13" spans="2:12" x14ac:dyDescent="0.25">
      <c r="B13" s="6"/>
      <c r="C13" s="16"/>
      <c r="D13" s="21"/>
      <c r="E13" s="15" t="e">
        <f t="shared" si="0"/>
        <v>#DIV/0!</v>
      </c>
      <c r="F13" s="16"/>
      <c r="G13" s="7"/>
      <c r="H13" s="60">
        <f t="shared" si="1"/>
        <v>0</v>
      </c>
      <c r="I13" s="60">
        <f t="shared" si="2"/>
        <v>0</v>
      </c>
      <c r="J13" s="61"/>
      <c r="K13" s="61"/>
      <c r="L13" s="13"/>
    </row>
    <row r="14" spans="2:12" x14ac:dyDescent="0.25">
      <c r="B14" s="6"/>
      <c r="C14" s="16"/>
      <c r="D14" s="21"/>
      <c r="E14" s="15" t="e">
        <f t="shared" si="0"/>
        <v>#DIV/0!</v>
      </c>
      <c r="F14" s="16"/>
      <c r="G14" s="7"/>
      <c r="H14" s="60">
        <f t="shared" si="1"/>
        <v>0</v>
      </c>
      <c r="I14" s="60">
        <f t="shared" si="2"/>
        <v>0</v>
      </c>
      <c r="J14" s="61"/>
      <c r="K14" s="61"/>
      <c r="L14" s="13"/>
    </row>
    <row r="15" spans="2:12" x14ac:dyDescent="0.25">
      <c r="B15" s="6"/>
      <c r="C15" s="16"/>
      <c r="D15" s="21"/>
      <c r="E15" s="15" t="e">
        <f t="shared" si="0"/>
        <v>#DIV/0!</v>
      </c>
      <c r="F15" s="16"/>
      <c r="G15" s="7"/>
      <c r="H15" s="60">
        <f t="shared" si="1"/>
        <v>0</v>
      </c>
      <c r="I15" s="60">
        <f t="shared" si="2"/>
        <v>0</v>
      </c>
      <c r="J15" s="61"/>
      <c r="K15" s="61"/>
      <c r="L15" s="13"/>
    </row>
    <row r="16" spans="2:12" x14ac:dyDescent="0.25">
      <c r="B16" s="6"/>
      <c r="C16" s="16"/>
      <c r="D16" s="21"/>
      <c r="E16" s="15" t="e">
        <f t="shared" si="0"/>
        <v>#DIV/0!</v>
      </c>
      <c r="F16" s="16"/>
      <c r="G16" s="7"/>
      <c r="H16" s="60">
        <f t="shared" si="1"/>
        <v>0</v>
      </c>
      <c r="I16" s="60">
        <f t="shared" si="2"/>
        <v>0</v>
      </c>
      <c r="J16" s="61"/>
      <c r="K16" s="61"/>
      <c r="L16" s="13"/>
    </row>
    <row r="17" spans="2:12" x14ac:dyDescent="0.25">
      <c r="B17" s="6"/>
      <c r="C17" s="16"/>
      <c r="D17" s="21"/>
      <c r="E17" s="15" t="e">
        <f t="shared" si="0"/>
        <v>#DIV/0!</v>
      </c>
      <c r="F17" s="16"/>
      <c r="G17" s="7"/>
      <c r="H17" s="60">
        <f t="shared" si="1"/>
        <v>0</v>
      </c>
      <c r="I17" s="60">
        <f t="shared" si="2"/>
        <v>0</v>
      </c>
      <c r="J17" s="61"/>
      <c r="K17" s="61"/>
      <c r="L17" s="13"/>
    </row>
    <row r="18" spans="2:12" x14ac:dyDescent="0.25">
      <c r="B18" s="6"/>
      <c r="C18" s="16"/>
      <c r="D18" s="21"/>
      <c r="E18" s="15" t="e">
        <f t="shared" si="0"/>
        <v>#DIV/0!</v>
      </c>
      <c r="F18" s="16"/>
      <c r="G18" s="17"/>
      <c r="H18" s="60">
        <f t="shared" si="1"/>
        <v>0</v>
      </c>
      <c r="I18" s="17">
        <f t="shared" si="2"/>
        <v>0</v>
      </c>
      <c r="J18" s="18"/>
      <c r="K18" s="18"/>
      <c r="L18" s="13"/>
    </row>
    <row r="19" spans="2:12" x14ac:dyDescent="0.25">
      <c r="B19" s="19"/>
      <c r="C19" s="16"/>
      <c r="D19" s="21"/>
      <c r="E19" s="15" t="e">
        <f t="shared" si="0"/>
        <v>#DIV/0!</v>
      </c>
      <c r="F19" s="16"/>
      <c r="G19" s="17"/>
      <c r="H19" s="60">
        <f t="shared" si="1"/>
        <v>0</v>
      </c>
      <c r="I19" s="17">
        <f t="shared" si="2"/>
        <v>0</v>
      </c>
      <c r="J19" s="18"/>
      <c r="K19" s="18"/>
      <c r="L19" s="13"/>
    </row>
    <row r="20" spans="2:12" x14ac:dyDescent="0.25">
      <c r="B20" s="19"/>
      <c r="C20" s="16"/>
      <c r="D20" s="21"/>
      <c r="E20" s="15" t="e">
        <f t="shared" si="0"/>
        <v>#DIV/0!</v>
      </c>
      <c r="F20" s="16"/>
      <c r="G20" s="17"/>
      <c r="H20" s="60">
        <f t="shared" si="1"/>
        <v>0</v>
      </c>
      <c r="I20" s="17">
        <f>H20/1.1</f>
        <v>0</v>
      </c>
      <c r="J20" s="18"/>
      <c r="K20" s="18"/>
      <c r="L20" s="13"/>
    </row>
    <row r="21" spans="2:12" x14ac:dyDescent="0.25">
      <c r="B21" s="19"/>
      <c r="C21" s="16"/>
      <c r="D21" s="21"/>
      <c r="E21" s="15" t="e">
        <f t="shared" si="0"/>
        <v>#DIV/0!</v>
      </c>
      <c r="F21" s="16"/>
      <c r="G21" s="17"/>
      <c r="H21" s="60">
        <f t="shared" si="1"/>
        <v>0</v>
      </c>
      <c r="I21" s="17">
        <f>H21/1.1</f>
        <v>0</v>
      </c>
      <c r="J21" s="18"/>
      <c r="K21" s="18"/>
      <c r="L21" s="13"/>
    </row>
    <row r="22" spans="2:12" x14ac:dyDescent="0.25">
      <c r="B22" s="19"/>
      <c r="C22" s="16"/>
      <c r="D22" s="21"/>
      <c r="E22" s="15" t="e">
        <f t="shared" si="0"/>
        <v>#DIV/0!</v>
      </c>
      <c r="F22" s="16"/>
      <c r="G22" s="17"/>
      <c r="H22" s="60">
        <f t="shared" si="1"/>
        <v>0</v>
      </c>
      <c r="I22" s="17">
        <f>H22/1.1</f>
        <v>0</v>
      </c>
      <c r="J22" s="18"/>
      <c r="K22" s="18"/>
      <c r="L22" s="13"/>
    </row>
    <row r="23" spans="2:12" x14ac:dyDescent="0.25">
      <c r="B23" s="19"/>
      <c r="C23" s="16"/>
      <c r="D23" s="21"/>
      <c r="E23" s="59" t="e">
        <f t="shared" si="0"/>
        <v>#DIV/0!</v>
      </c>
      <c r="F23" s="16"/>
      <c r="G23" s="17"/>
      <c r="H23" s="60">
        <f t="shared" si="1"/>
        <v>0</v>
      </c>
      <c r="I23" s="17">
        <f>H23/1.1</f>
        <v>0</v>
      </c>
      <c r="J23" s="18"/>
      <c r="K23" s="18"/>
      <c r="L23" s="13"/>
    </row>
    <row r="24" spans="2:12" x14ac:dyDescent="0.25">
      <c r="B24" s="26"/>
      <c r="C24" s="16"/>
      <c r="D24" s="28"/>
      <c r="E24" s="59" t="e">
        <f t="shared" si="0"/>
        <v>#DIV/0!</v>
      </c>
      <c r="F24" s="18"/>
      <c r="G24" s="29"/>
      <c r="H24" s="60">
        <f t="shared" si="1"/>
        <v>0</v>
      </c>
      <c r="I24" s="17">
        <f>H24/1.1</f>
        <v>0</v>
      </c>
      <c r="J24" s="18"/>
      <c r="K24" s="18"/>
      <c r="L24" s="13"/>
    </row>
    <row r="25" spans="2:12" ht="15" customHeight="1" x14ac:dyDescent="0.25">
      <c r="B25" s="53"/>
      <c r="C25" s="54"/>
      <c r="D25" s="55"/>
      <c r="E25" s="56"/>
      <c r="F25" s="18"/>
      <c r="G25" s="33" t="s">
        <v>12</v>
      </c>
      <c r="H25" s="34">
        <f>SUM(H6:H19)</f>
        <v>0</v>
      </c>
      <c r="I25" s="35">
        <f>SUM(I6:I19)</f>
        <v>0</v>
      </c>
      <c r="J25" s="35">
        <f>SUM(J6:J19)</f>
        <v>0</v>
      </c>
      <c r="K25" s="35">
        <f>SUM(K6:K19)</f>
        <v>0</v>
      </c>
      <c r="L25" s="13"/>
    </row>
    <row r="26" spans="2:12" x14ac:dyDescent="0.25">
      <c r="B26" s="53"/>
      <c r="C26" s="54"/>
      <c r="D26" s="55"/>
      <c r="E26" s="56"/>
      <c r="F26" s="18"/>
      <c r="G26" s="36"/>
      <c r="H26" s="37"/>
      <c r="I26" s="36"/>
      <c r="J26" s="18"/>
      <c r="K26" s="18"/>
      <c r="L26" s="13"/>
    </row>
    <row r="27" spans="2:12" x14ac:dyDescent="0.25">
      <c r="B27" s="53"/>
      <c r="C27" s="57"/>
      <c r="D27" s="58"/>
      <c r="E27" s="56"/>
      <c r="F27" s="18"/>
      <c r="G27" s="33" t="s">
        <v>11</v>
      </c>
      <c r="H27" s="34" t="e">
        <f>(H25/D30)*D31</f>
        <v>#DIV/0!</v>
      </c>
      <c r="I27" s="35"/>
      <c r="J27" s="35"/>
      <c r="K27" s="35"/>
      <c r="L27" s="13"/>
    </row>
    <row r="28" spans="2:12" x14ac:dyDescent="0.25">
      <c r="B28" s="52"/>
      <c r="C28" s="52"/>
      <c r="D28" s="52"/>
      <c r="E28" s="52"/>
      <c r="F28" s="18"/>
      <c r="I28" s="40"/>
      <c r="J28" s="40"/>
      <c r="K28" s="40"/>
      <c r="L28" s="41"/>
    </row>
    <row r="29" spans="2:12" ht="30" x14ac:dyDescent="0.25">
      <c r="C29" s="23" t="s">
        <v>7</v>
      </c>
      <c r="D29" s="23" t="s">
        <v>2</v>
      </c>
      <c r="E29" s="23" t="s">
        <v>46</v>
      </c>
      <c r="F29" s="23" t="s">
        <v>49</v>
      </c>
      <c r="G29" s="40"/>
      <c r="H29" s="42" t="s">
        <v>8</v>
      </c>
      <c r="I29" s="2" t="s">
        <v>9</v>
      </c>
      <c r="J29" s="67" t="s">
        <v>32</v>
      </c>
      <c r="K29" s="68"/>
    </row>
    <row r="30" spans="2:12" x14ac:dyDescent="0.25">
      <c r="C30" s="23"/>
      <c r="D30" s="43">
        <f>SUM(C6:C22)</f>
        <v>0</v>
      </c>
      <c r="E30" s="44">
        <f>SUM(D6:D24)</f>
        <v>0</v>
      </c>
      <c r="F30" s="44">
        <f>E30 * (((1/1000) / 277.776) )</f>
        <v>0</v>
      </c>
      <c r="G30" s="40"/>
      <c r="H30" s="1" t="s">
        <v>14</v>
      </c>
      <c r="I30" s="45" t="s">
        <v>50</v>
      </c>
      <c r="J30" s="63" t="e">
        <f>IF(F31&lt;1,"CAT A Pick &amp; Buy",IF(AND(F31&gt;=1,F31&lt;5),"CAT B Quotes Bundled",IF(F31&gt;=5,"CAT B Quotes Unbundled","Error etected")))</f>
        <v>#DIV/0!</v>
      </c>
      <c r="K30" s="64"/>
    </row>
    <row r="31" spans="2:12" ht="45" x14ac:dyDescent="0.25">
      <c r="C31" s="43" t="s">
        <v>11</v>
      </c>
      <c r="D31" s="43">
        <v>365</v>
      </c>
      <c r="E31" s="44" t="e">
        <f>(E30/D30)*365</f>
        <v>#DIV/0!</v>
      </c>
      <c r="F31" s="44" t="e">
        <f>E31 * (((1/1000) / 277.776) )</f>
        <v>#DIV/0!</v>
      </c>
      <c r="G31" s="40"/>
      <c r="H31" s="1" t="s">
        <v>25</v>
      </c>
      <c r="I31" s="46" t="s">
        <v>51</v>
      </c>
      <c r="J31" s="65"/>
      <c r="K31" s="66"/>
    </row>
    <row r="33" spans="2:2" ht="30" x14ac:dyDescent="0.25">
      <c r="B33" s="47" t="s">
        <v>26</v>
      </c>
    </row>
  </sheetData>
  <mergeCells count="7">
    <mergeCell ref="B1:C1"/>
    <mergeCell ref="B2:C2"/>
    <mergeCell ref="B3:C3"/>
    <mergeCell ref="J30:K31"/>
    <mergeCell ref="J29:K29"/>
    <mergeCell ref="D1:E1"/>
    <mergeCell ref="B4:C4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N33"/>
  <sheetViews>
    <sheetView showGridLines="0" workbookViewId="0">
      <selection activeCell="D6" sqref="D6:D7"/>
    </sheetView>
  </sheetViews>
  <sheetFormatPr defaultRowHeight="15" x14ac:dyDescent="0.25"/>
  <cols>
    <col min="1" max="1" width="1.42578125" style="11" customWidth="1"/>
    <col min="2" max="2" width="16.5703125" style="11" customWidth="1"/>
    <col min="3" max="3" width="19.85546875" style="11" customWidth="1"/>
    <col min="4" max="4" width="17.5703125" style="11" customWidth="1"/>
    <col min="5" max="5" width="21.85546875" style="11" customWidth="1"/>
    <col min="6" max="6" width="15.140625" style="11" customWidth="1"/>
    <col min="7" max="7" width="13.5703125" style="11" customWidth="1"/>
    <col min="8" max="8" width="12.42578125" style="11" customWidth="1"/>
    <col min="9" max="9" width="12.7109375" style="11" customWidth="1"/>
    <col min="10" max="10" width="19.140625" style="11" customWidth="1"/>
    <col min="11" max="11" width="21.7109375" style="11" customWidth="1"/>
    <col min="12" max="12" width="15" style="11" customWidth="1"/>
    <col min="13" max="13" width="9.140625" style="11"/>
    <col min="14" max="14" width="16" style="11" customWidth="1"/>
    <col min="15" max="15" width="9.140625" style="11"/>
    <col min="16" max="16" width="13.5703125" style="11" customWidth="1"/>
    <col min="17" max="19" width="9.140625" style="11"/>
    <col min="20" max="20" width="17" style="11" customWidth="1"/>
    <col min="21" max="16384" width="9.140625" style="11"/>
  </cols>
  <sheetData>
    <row r="1" spans="2:14" x14ac:dyDescent="0.25">
      <c r="B1" s="62" t="s">
        <v>28</v>
      </c>
      <c r="C1" s="62"/>
      <c r="D1" s="10" t="s">
        <v>29</v>
      </c>
    </row>
    <row r="2" spans="2:14" x14ac:dyDescent="0.25">
      <c r="B2" s="62" t="s">
        <v>21</v>
      </c>
      <c r="C2" s="62"/>
      <c r="D2" s="12"/>
    </row>
    <row r="3" spans="2:14" x14ac:dyDescent="0.25">
      <c r="B3" s="62" t="s">
        <v>22</v>
      </c>
      <c r="C3" s="62"/>
      <c r="D3" s="12"/>
    </row>
    <row r="4" spans="2:14" x14ac:dyDescent="0.25">
      <c r="B4" s="10" t="s">
        <v>27</v>
      </c>
      <c r="C4" s="10"/>
      <c r="D4" s="12"/>
    </row>
    <row r="5" spans="2:14" ht="30" x14ac:dyDescent="0.25">
      <c r="B5" s="3" t="s">
        <v>0</v>
      </c>
      <c r="C5" s="3" t="s">
        <v>1</v>
      </c>
      <c r="D5" s="3" t="s">
        <v>2</v>
      </c>
      <c r="E5" s="3" t="s">
        <v>15</v>
      </c>
      <c r="F5" s="3" t="s">
        <v>16</v>
      </c>
      <c r="G5" s="3" t="s">
        <v>3</v>
      </c>
      <c r="H5" s="5" t="s">
        <v>18</v>
      </c>
      <c r="I5" s="5" t="s">
        <v>19</v>
      </c>
      <c r="J5" s="3" t="s">
        <v>4</v>
      </c>
      <c r="K5" s="4" t="s">
        <v>24</v>
      </c>
      <c r="L5" s="4" t="s">
        <v>17</v>
      </c>
      <c r="M5" s="5" t="s">
        <v>23</v>
      </c>
      <c r="N5" s="13"/>
    </row>
    <row r="6" spans="2:14" x14ac:dyDescent="0.25">
      <c r="B6" s="6"/>
      <c r="C6" s="6"/>
      <c r="D6" s="9"/>
      <c r="E6" s="9"/>
      <c r="F6" s="14"/>
      <c r="G6" s="15" t="e">
        <f>(E6+F6)/D6</f>
        <v>#DIV/0!</v>
      </c>
      <c r="H6" s="16">
        <v>0</v>
      </c>
      <c r="I6" s="16">
        <v>0</v>
      </c>
      <c r="J6" s="7"/>
      <c r="K6" s="8">
        <f>((H6/100*E6)+(I6/100*F6)+J6)/100*110</f>
        <v>0</v>
      </c>
      <c r="L6" s="17">
        <f>K6/1.1</f>
        <v>0</v>
      </c>
      <c r="M6" s="18"/>
      <c r="N6" s="13"/>
    </row>
    <row r="7" spans="2:14" x14ac:dyDescent="0.25">
      <c r="B7" s="6"/>
      <c r="C7" s="6"/>
      <c r="D7" s="7"/>
      <c r="E7" s="7"/>
      <c r="F7" s="14"/>
      <c r="G7" s="15" t="e">
        <f t="shared" ref="G7:G19" si="0">(E7+F7)/D7</f>
        <v>#DIV/0!</v>
      </c>
      <c r="H7" s="16"/>
      <c r="I7" s="16"/>
      <c r="J7" s="7"/>
      <c r="K7" s="8">
        <f t="shared" ref="K7:K19" si="1">((H7/100*E7)+(I7/100*F7)+J7)/100*110</f>
        <v>0</v>
      </c>
      <c r="L7" s="17">
        <f t="shared" ref="L7:L19" si="2">K7/1.1</f>
        <v>0</v>
      </c>
      <c r="M7" s="18"/>
      <c r="N7" s="13"/>
    </row>
    <row r="8" spans="2:14" x14ac:dyDescent="0.25">
      <c r="B8" s="19"/>
      <c r="C8" s="20"/>
      <c r="D8" s="16"/>
      <c r="E8" s="21"/>
      <c r="F8" s="16"/>
      <c r="G8" s="15" t="e">
        <f t="shared" si="0"/>
        <v>#DIV/0!</v>
      </c>
      <c r="H8" s="16"/>
      <c r="I8" s="16"/>
      <c r="J8" s="17"/>
      <c r="K8" s="8">
        <f t="shared" si="1"/>
        <v>0</v>
      </c>
      <c r="L8" s="17">
        <f t="shared" si="2"/>
        <v>0</v>
      </c>
      <c r="M8" s="18"/>
      <c r="N8" s="13"/>
    </row>
    <row r="9" spans="2:14" x14ac:dyDescent="0.25">
      <c r="B9" s="19"/>
      <c r="C9" s="20"/>
      <c r="D9" s="16"/>
      <c r="E9" s="21"/>
      <c r="F9" s="16"/>
      <c r="G9" s="15" t="e">
        <f t="shared" si="0"/>
        <v>#DIV/0!</v>
      </c>
      <c r="H9" s="16"/>
      <c r="I9" s="16"/>
      <c r="J9" s="17"/>
      <c r="K9" s="8">
        <f t="shared" si="1"/>
        <v>0</v>
      </c>
      <c r="L9" s="17">
        <f t="shared" si="2"/>
        <v>0</v>
      </c>
      <c r="M9" s="18"/>
      <c r="N9" s="13"/>
    </row>
    <row r="10" spans="2:14" x14ac:dyDescent="0.25">
      <c r="B10" s="22"/>
      <c r="C10" s="22"/>
      <c r="D10" s="23"/>
      <c r="E10" s="23"/>
      <c r="F10" s="16"/>
      <c r="G10" s="15" t="e">
        <f t="shared" si="0"/>
        <v>#DIV/0!</v>
      </c>
      <c r="H10" s="16"/>
      <c r="I10" s="16"/>
      <c r="J10" s="17"/>
      <c r="K10" s="8">
        <f t="shared" si="1"/>
        <v>0</v>
      </c>
      <c r="L10" s="17">
        <f t="shared" si="2"/>
        <v>0</v>
      </c>
      <c r="M10" s="18"/>
      <c r="N10" s="13"/>
    </row>
    <row r="11" spans="2:14" x14ac:dyDescent="0.25">
      <c r="B11" s="22"/>
      <c r="C11" s="22"/>
      <c r="D11" s="23"/>
      <c r="E11" s="23"/>
      <c r="F11" s="16"/>
      <c r="G11" s="15" t="e">
        <f t="shared" si="0"/>
        <v>#DIV/0!</v>
      </c>
      <c r="H11" s="16"/>
      <c r="I11" s="16"/>
      <c r="J11" s="17"/>
      <c r="K11" s="8">
        <f t="shared" si="1"/>
        <v>0</v>
      </c>
      <c r="L11" s="17">
        <f t="shared" si="2"/>
        <v>0</v>
      </c>
      <c r="M11" s="18"/>
      <c r="N11" s="13"/>
    </row>
    <row r="12" spans="2:14" x14ac:dyDescent="0.25">
      <c r="B12" s="19"/>
      <c r="C12" s="19"/>
      <c r="D12" s="16"/>
      <c r="E12" s="21"/>
      <c r="F12" s="16"/>
      <c r="G12" s="15" t="e">
        <f t="shared" si="0"/>
        <v>#DIV/0!</v>
      </c>
      <c r="H12" s="16"/>
      <c r="I12" s="16"/>
      <c r="J12" s="17"/>
      <c r="K12" s="8">
        <f t="shared" si="1"/>
        <v>0</v>
      </c>
      <c r="L12" s="17">
        <f t="shared" si="2"/>
        <v>0</v>
      </c>
      <c r="M12" s="18"/>
      <c r="N12" s="13"/>
    </row>
    <row r="13" spans="2:14" x14ac:dyDescent="0.25">
      <c r="B13" s="19"/>
      <c r="C13" s="19"/>
      <c r="D13" s="16"/>
      <c r="E13" s="24"/>
      <c r="F13" s="16"/>
      <c r="G13" s="15" t="e">
        <f t="shared" si="0"/>
        <v>#DIV/0!</v>
      </c>
      <c r="H13" s="16"/>
      <c r="I13" s="16"/>
      <c r="J13" s="17"/>
      <c r="K13" s="8">
        <f t="shared" si="1"/>
        <v>0</v>
      </c>
      <c r="L13" s="17">
        <f t="shared" si="2"/>
        <v>0</v>
      </c>
      <c r="M13" s="18"/>
      <c r="N13" s="13"/>
    </row>
    <row r="14" spans="2:14" x14ac:dyDescent="0.25">
      <c r="B14" s="19"/>
      <c r="C14" s="19"/>
      <c r="D14" s="16"/>
      <c r="E14" s="21"/>
      <c r="F14" s="16"/>
      <c r="G14" s="15" t="e">
        <f t="shared" si="0"/>
        <v>#DIV/0!</v>
      </c>
      <c r="H14" s="16"/>
      <c r="I14" s="16"/>
      <c r="J14" s="17"/>
      <c r="K14" s="8">
        <f t="shared" si="1"/>
        <v>0</v>
      </c>
      <c r="L14" s="17">
        <f t="shared" si="2"/>
        <v>0</v>
      </c>
      <c r="M14" s="18"/>
      <c r="N14" s="13"/>
    </row>
    <row r="15" spans="2:14" x14ac:dyDescent="0.25">
      <c r="B15" s="22"/>
      <c r="C15" s="20"/>
      <c r="D15" s="16"/>
      <c r="E15" s="21"/>
      <c r="F15" s="16"/>
      <c r="G15" s="15" t="e">
        <f t="shared" si="0"/>
        <v>#DIV/0!</v>
      </c>
      <c r="H15" s="16"/>
      <c r="I15" s="16"/>
      <c r="J15" s="17"/>
      <c r="K15" s="8">
        <f t="shared" si="1"/>
        <v>0</v>
      </c>
      <c r="L15" s="17">
        <f t="shared" si="2"/>
        <v>0</v>
      </c>
      <c r="M15" s="18"/>
      <c r="N15" s="13"/>
    </row>
    <row r="16" spans="2:14" x14ac:dyDescent="0.25">
      <c r="B16" s="19"/>
      <c r="C16" s="20"/>
      <c r="D16" s="16"/>
      <c r="E16" s="25"/>
      <c r="F16" s="16"/>
      <c r="G16" s="15" t="e">
        <f t="shared" si="0"/>
        <v>#DIV/0!</v>
      </c>
      <c r="H16" s="16"/>
      <c r="I16" s="16"/>
      <c r="J16" s="17"/>
      <c r="K16" s="8">
        <f t="shared" si="1"/>
        <v>0</v>
      </c>
      <c r="L16" s="17">
        <f t="shared" si="2"/>
        <v>0</v>
      </c>
      <c r="M16" s="18"/>
      <c r="N16" s="13"/>
    </row>
    <row r="17" spans="2:14" x14ac:dyDescent="0.25">
      <c r="B17" s="19"/>
      <c r="C17" s="20"/>
      <c r="D17" s="16"/>
      <c r="E17" s="21"/>
      <c r="F17" s="16"/>
      <c r="G17" s="15" t="e">
        <f t="shared" si="0"/>
        <v>#DIV/0!</v>
      </c>
      <c r="H17" s="16"/>
      <c r="I17" s="16"/>
      <c r="J17" s="17"/>
      <c r="K17" s="8">
        <f t="shared" si="1"/>
        <v>0</v>
      </c>
      <c r="L17" s="17">
        <f t="shared" si="2"/>
        <v>0</v>
      </c>
      <c r="M17" s="18"/>
      <c r="N17" s="13"/>
    </row>
    <row r="18" spans="2:14" x14ac:dyDescent="0.25">
      <c r="B18" s="19"/>
      <c r="C18" s="20"/>
      <c r="D18" s="16"/>
      <c r="E18" s="21"/>
      <c r="F18" s="16"/>
      <c r="G18" s="15" t="e">
        <f t="shared" si="0"/>
        <v>#DIV/0!</v>
      </c>
      <c r="H18" s="16"/>
      <c r="I18" s="16"/>
      <c r="J18" s="17"/>
      <c r="K18" s="8">
        <f t="shared" si="1"/>
        <v>0</v>
      </c>
      <c r="L18" s="17">
        <f t="shared" si="2"/>
        <v>0</v>
      </c>
      <c r="M18" s="18"/>
      <c r="N18" s="13"/>
    </row>
    <row r="19" spans="2:14" x14ac:dyDescent="0.25">
      <c r="B19" s="19"/>
      <c r="C19" s="20"/>
      <c r="D19" s="16"/>
      <c r="E19" s="21"/>
      <c r="F19" s="16"/>
      <c r="G19" s="15" t="e">
        <f t="shared" si="0"/>
        <v>#DIV/0!</v>
      </c>
      <c r="H19" s="16"/>
      <c r="I19" s="16"/>
      <c r="J19" s="17"/>
      <c r="K19" s="8">
        <f t="shared" si="1"/>
        <v>0</v>
      </c>
      <c r="L19" s="17">
        <f t="shared" si="2"/>
        <v>0</v>
      </c>
      <c r="M19" s="18"/>
      <c r="N19" s="13"/>
    </row>
    <row r="20" spans="2:14" x14ac:dyDescent="0.25">
      <c r="B20" s="19"/>
      <c r="C20" s="20"/>
      <c r="D20" s="16"/>
      <c r="E20" s="21"/>
      <c r="F20" s="16"/>
      <c r="G20" s="15" t="e">
        <f>(E20+F20)/D20</f>
        <v>#DIV/0!</v>
      </c>
      <c r="H20" s="16"/>
      <c r="I20" s="16"/>
      <c r="J20" s="17"/>
      <c r="K20" s="8">
        <f>((H20/100*E20)+(I20/100*F20)+J20)/100*110</f>
        <v>0</v>
      </c>
      <c r="L20" s="17">
        <f>K20/1.1</f>
        <v>0</v>
      </c>
      <c r="M20" s="18"/>
      <c r="N20" s="13"/>
    </row>
    <row r="21" spans="2:14" x14ac:dyDescent="0.25">
      <c r="B21" s="19"/>
      <c r="C21" s="20"/>
      <c r="D21" s="16"/>
      <c r="E21" s="21"/>
      <c r="F21" s="16"/>
      <c r="G21" s="15" t="e">
        <f>(E21+F21)/D21</f>
        <v>#DIV/0!</v>
      </c>
      <c r="H21" s="16"/>
      <c r="I21" s="16"/>
      <c r="J21" s="17"/>
      <c r="K21" s="8">
        <f>((H21/100*E21)+(I21/100*F21)+J21)/100*110</f>
        <v>0</v>
      </c>
      <c r="L21" s="17">
        <f>K21/1.1</f>
        <v>0</v>
      </c>
      <c r="M21" s="18"/>
      <c r="N21" s="13"/>
    </row>
    <row r="22" spans="2:14" x14ac:dyDescent="0.25">
      <c r="B22" s="19"/>
      <c r="C22" s="20"/>
      <c r="D22" s="16"/>
      <c r="E22" s="21"/>
      <c r="F22" s="16"/>
      <c r="G22" s="15" t="e">
        <f>(E22+F22)/D22</f>
        <v>#DIV/0!</v>
      </c>
      <c r="H22" s="16"/>
      <c r="I22" s="16"/>
      <c r="J22" s="17"/>
      <c r="K22" s="8">
        <f>((H22/100*E22)+(I22/100*F22)+J22)/100*110</f>
        <v>0</v>
      </c>
      <c r="L22" s="17">
        <f>K22/1.1</f>
        <v>0</v>
      </c>
      <c r="M22" s="18"/>
      <c r="N22" s="13"/>
    </row>
    <row r="23" spans="2:14" x14ac:dyDescent="0.25">
      <c r="B23" s="19"/>
      <c r="C23" s="20"/>
      <c r="D23" s="16"/>
      <c r="E23" s="21"/>
      <c r="F23" s="16"/>
      <c r="G23" s="15" t="e">
        <f>(E23+F23)/D23</f>
        <v>#DIV/0!</v>
      </c>
      <c r="H23" s="16"/>
      <c r="I23" s="16"/>
      <c r="J23" s="17"/>
      <c r="K23" s="8">
        <f>((H23/100*E23)+(I23/100*F23)+J23)/100*110</f>
        <v>0</v>
      </c>
      <c r="L23" s="17">
        <f>K23/1.1</f>
        <v>0</v>
      </c>
      <c r="M23" s="18"/>
      <c r="N23" s="13"/>
    </row>
    <row r="24" spans="2:14" x14ac:dyDescent="0.25">
      <c r="B24" s="26"/>
      <c r="C24" s="27"/>
      <c r="D24" s="16"/>
      <c r="E24" s="28"/>
      <c r="F24" s="28"/>
      <c r="G24" s="15" t="e">
        <f>(E24+F24)/D24</f>
        <v>#DIV/0!</v>
      </c>
      <c r="H24" s="18"/>
      <c r="I24" s="18"/>
      <c r="J24" s="29"/>
      <c r="K24" s="8">
        <f>((H24/100*E24)+(I24/100*F24)+J24)/100*110</f>
        <v>0</v>
      </c>
      <c r="L24" s="17">
        <f>K24/1.1</f>
        <v>0</v>
      </c>
      <c r="M24" s="18"/>
      <c r="N24" s="13"/>
    </row>
    <row r="25" spans="2:14" ht="15" customHeight="1" x14ac:dyDescent="0.25">
      <c r="B25" s="30"/>
      <c r="C25" s="71" t="s">
        <v>20</v>
      </c>
      <c r="D25" s="31" t="s">
        <v>10</v>
      </c>
      <c r="E25" s="32" t="e">
        <f>SUM(E31*1.7)-E31</f>
        <v>#DIV/0!</v>
      </c>
      <c r="F25" s="32"/>
      <c r="G25" s="18"/>
      <c r="H25" s="18"/>
      <c r="I25" s="18"/>
      <c r="J25" s="33" t="s">
        <v>12</v>
      </c>
      <c r="K25" s="34">
        <f>SUM(K6:K19)</f>
        <v>0</v>
      </c>
      <c r="L25" s="35">
        <f>SUM(L6:L19)</f>
        <v>0</v>
      </c>
      <c r="M25" s="35">
        <f>SUM(M6:M19)</f>
        <v>0</v>
      </c>
      <c r="N25" s="13"/>
    </row>
    <row r="26" spans="2:14" x14ac:dyDescent="0.25">
      <c r="B26" s="30"/>
      <c r="C26" s="72"/>
      <c r="D26" s="31" t="s">
        <v>13</v>
      </c>
      <c r="E26" s="32" t="e">
        <f>SUM(E31*1.3)-E31</f>
        <v>#DIV/0!</v>
      </c>
      <c r="F26" s="32"/>
      <c r="G26" s="18"/>
      <c r="H26" s="18"/>
      <c r="I26" s="18"/>
      <c r="J26" s="36"/>
      <c r="K26" s="37"/>
      <c r="L26" s="36"/>
      <c r="M26" s="18"/>
      <c r="N26" s="13"/>
    </row>
    <row r="27" spans="2:14" x14ac:dyDescent="0.25">
      <c r="B27" s="30"/>
      <c r="C27" s="73"/>
      <c r="D27" s="38"/>
      <c r="E27" s="39"/>
      <c r="F27" s="39"/>
      <c r="G27" s="18"/>
      <c r="H27" s="18"/>
      <c r="I27" s="18"/>
      <c r="J27" s="33" t="s">
        <v>11</v>
      </c>
      <c r="K27" s="34" t="e">
        <f>(K25/D30)*D31</f>
        <v>#DIV/0!</v>
      </c>
      <c r="L27" s="35"/>
      <c r="M27" s="35"/>
      <c r="N27" s="13"/>
    </row>
    <row r="28" spans="2:14" x14ac:dyDescent="0.25">
      <c r="H28" s="18"/>
      <c r="I28" s="18"/>
      <c r="L28" s="40"/>
      <c r="M28" s="40"/>
      <c r="N28" s="41"/>
    </row>
    <row r="29" spans="2:14" ht="30" x14ac:dyDescent="0.25">
      <c r="C29" s="23" t="s">
        <v>7</v>
      </c>
      <c r="D29" s="23" t="s">
        <v>2</v>
      </c>
      <c r="E29" s="23" t="s">
        <v>5</v>
      </c>
      <c r="F29" s="23"/>
      <c r="G29" s="23" t="s">
        <v>6</v>
      </c>
      <c r="H29" s="40"/>
      <c r="I29" s="40"/>
      <c r="J29" s="42" t="s">
        <v>8</v>
      </c>
      <c r="K29" s="48" t="s">
        <v>9</v>
      </c>
      <c r="L29" s="67" t="s">
        <v>32</v>
      </c>
      <c r="M29" s="68"/>
    </row>
    <row r="30" spans="2:14" ht="30" x14ac:dyDescent="0.25">
      <c r="C30" s="23"/>
      <c r="D30" s="43">
        <f>SUM(D6:D22)</f>
        <v>0</v>
      </c>
      <c r="E30" s="44">
        <f>SUM(E6:E24)+ SUM(F6:F24)</f>
        <v>0</v>
      </c>
      <c r="F30" s="44"/>
      <c r="G30" s="44">
        <f>E30/1000</f>
        <v>0</v>
      </c>
      <c r="H30" s="40"/>
      <c r="I30" s="40"/>
      <c r="J30" s="1" t="s">
        <v>14</v>
      </c>
      <c r="K30" s="45" t="s">
        <v>31</v>
      </c>
      <c r="L30" s="63" t="e">
        <f>IF(G31&lt;50,"NOT CONTESTABLE",IF(AND(G31&gt;=50,G31&lt;160),"CAT A Pick &amp; Buy",IF(AND(G31&gt;=160,G31&lt;1000),"CAT B Quotes Bundled",IF(G31&gt;=1000,"CAT B Quotes Unbundled","Error etected"))))</f>
        <v>#DIV/0!</v>
      </c>
      <c r="M30" s="64"/>
    </row>
    <row r="31" spans="2:14" ht="45" x14ac:dyDescent="0.25">
      <c r="C31" s="43" t="s">
        <v>11</v>
      </c>
      <c r="D31" s="43">
        <v>365</v>
      </c>
      <c r="E31" s="44" t="e">
        <f>(E30/D30)*365</f>
        <v>#DIV/0!</v>
      </c>
      <c r="F31" s="44"/>
      <c r="G31" s="44" t="e">
        <f>E31/1000</f>
        <v>#DIV/0!</v>
      </c>
      <c r="H31" s="40"/>
      <c r="I31" s="40"/>
      <c r="J31" s="1" t="s">
        <v>25</v>
      </c>
      <c r="K31" s="46" t="s">
        <v>30</v>
      </c>
      <c r="L31" s="65"/>
      <c r="M31" s="66"/>
    </row>
    <row r="33" spans="2:2" ht="30" x14ac:dyDescent="0.25">
      <c r="B33" s="47" t="s">
        <v>26</v>
      </c>
    </row>
  </sheetData>
  <mergeCells count="6">
    <mergeCell ref="B1:C1"/>
    <mergeCell ref="B2:C2"/>
    <mergeCell ref="B3:C3"/>
    <mergeCell ref="C25:C27"/>
    <mergeCell ref="L29:M29"/>
    <mergeCell ref="L30:M3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N33"/>
  <sheetViews>
    <sheetView showGridLines="0" workbookViewId="0">
      <selection activeCell="D33" sqref="D33"/>
    </sheetView>
  </sheetViews>
  <sheetFormatPr defaultRowHeight="15" x14ac:dyDescent="0.25"/>
  <cols>
    <col min="1" max="1" width="1.42578125" style="11" customWidth="1"/>
    <col min="2" max="2" width="16.5703125" style="11" customWidth="1"/>
    <col min="3" max="3" width="19.85546875" style="11" customWidth="1"/>
    <col min="4" max="4" width="17.5703125" style="11" customWidth="1"/>
    <col min="5" max="5" width="21.85546875" style="11" customWidth="1"/>
    <col min="6" max="6" width="15.140625" style="11" customWidth="1"/>
    <col min="7" max="7" width="13.5703125" style="11" customWidth="1"/>
    <col min="8" max="8" width="12.42578125" style="11" customWidth="1"/>
    <col min="9" max="9" width="12.7109375" style="11" customWidth="1"/>
    <col min="10" max="10" width="19.140625" style="11" customWidth="1"/>
    <col min="11" max="11" width="21.7109375" style="11" customWidth="1"/>
    <col min="12" max="12" width="15" style="11" customWidth="1"/>
    <col min="13" max="13" width="9.140625" style="11"/>
    <col min="14" max="14" width="16" style="11" customWidth="1"/>
    <col min="15" max="15" width="9.140625" style="11"/>
    <col min="16" max="16" width="13.5703125" style="11" customWidth="1"/>
    <col min="17" max="19" width="9.140625" style="11"/>
    <col min="20" max="20" width="17" style="11" customWidth="1"/>
    <col min="21" max="16384" width="9.140625" style="11"/>
  </cols>
  <sheetData>
    <row r="1" spans="2:14" x14ac:dyDescent="0.25">
      <c r="B1" s="62" t="s">
        <v>28</v>
      </c>
      <c r="C1" s="62"/>
      <c r="D1" s="10" t="s">
        <v>29</v>
      </c>
    </row>
    <row r="2" spans="2:14" x14ac:dyDescent="0.25">
      <c r="B2" s="62" t="s">
        <v>21</v>
      </c>
      <c r="C2" s="62"/>
      <c r="D2" s="12"/>
    </row>
    <row r="3" spans="2:14" x14ac:dyDescent="0.25">
      <c r="B3" s="62" t="s">
        <v>22</v>
      </c>
      <c r="C3" s="62"/>
      <c r="D3" s="12"/>
    </row>
    <row r="4" spans="2:14" x14ac:dyDescent="0.25">
      <c r="B4" s="10" t="s">
        <v>27</v>
      </c>
      <c r="C4" s="10"/>
      <c r="D4" s="12"/>
    </row>
    <row r="5" spans="2:14" ht="30" x14ac:dyDescent="0.25">
      <c r="B5" s="3" t="s">
        <v>0</v>
      </c>
      <c r="C5" s="3" t="s">
        <v>1</v>
      </c>
      <c r="D5" s="3" t="s">
        <v>2</v>
      </c>
      <c r="E5" s="3" t="s">
        <v>15</v>
      </c>
      <c r="F5" s="3" t="s">
        <v>16</v>
      </c>
      <c r="G5" s="3" t="s">
        <v>3</v>
      </c>
      <c r="H5" s="5" t="s">
        <v>18</v>
      </c>
      <c r="I5" s="5" t="s">
        <v>19</v>
      </c>
      <c r="J5" s="3" t="s">
        <v>4</v>
      </c>
      <c r="K5" s="4" t="s">
        <v>24</v>
      </c>
      <c r="L5" s="4" t="s">
        <v>17</v>
      </c>
      <c r="M5" s="5" t="s">
        <v>23</v>
      </c>
      <c r="N5" s="13"/>
    </row>
    <row r="6" spans="2:14" x14ac:dyDescent="0.25">
      <c r="B6" s="6"/>
      <c r="C6" s="6"/>
      <c r="D6" s="9"/>
      <c r="E6" s="9"/>
      <c r="F6" s="14"/>
      <c r="G6" s="15" t="e">
        <f>(E6+F6)/D6</f>
        <v>#DIV/0!</v>
      </c>
      <c r="H6" s="16">
        <v>0</v>
      </c>
      <c r="I6" s="16">
        <v>0</v>
      </c>
      <c r="J6" s="7"/>
      <c r="K6" s="8">
        <f>((H6/100*E6)+(I6/100*F6)+J6)/100*110</f>
        <v>0</v>
      </c>
      <c r="L6" s="17">
        <f>K6/1.1</f>
        <v>0</v>
      </c>
      <c r="M6" s="18"/>
      <c r="N6" s="13"/>
    </row>
    <row r="7" spans="2:14" x14ac:dyDescent="0.25">
      <c r="B7" s="6"/>
      <c r="C7" s="6"/>
      <c r="D7" s="7"/>
      <c r="E7" s="7"/>
      <c r="F7" s="14"/>
      <c r="G7" s="15" t="e">
        <f t="shared" ref="G7:G19" si="0">(E7+F7)/D7</f>
        <v>#DIV/0!</v>
      </c>
      <c r="H7" s="16"/>
      <c r="I7" s="16"/>
      <c r="J7" s="7"/>
      <c r="K7" s="8">
        <f t="shared" ref="K7:K19" si="1">((H7/100*E7)+(I7/100*F7)+J7)/100*110</f>
        <v>0</v>
      </c>
      <c r="L7" s="17">
        <f t="shared" ref="L7:L19" si="2">K7/1.1</f>
        <v>0</v>
      </c>
      <c r="M7" s="18"/>
      <c r="N7" s="13"/>
    </row>
    <row r="8" spans="2:14" x14ac:dyDescent="0.25">
      <c r="B8" s="19"/>
      <c r="C8" s="20"/>
      <c r="D8" s="16"/>
      <c r="E8" s="21"/>
      <c r="F8" s="16"/>
      <c r="G8" s="15" t="e">
        <f t="shared" si="0"/>
        <v>#DIV/0!</v>
      </c>
      <c r="H8" s="16"/>
      <c r="I8" s="16"/>
      <c r="J8" s="17"/>
      <c r="K8" s="8">
        <f t="shared" si="1"/>
        <v>0</v>
      </c>
      <c r="L8" s="17">
        <f t="shared" si="2"/>
        <v>0</v>
      </c>
      <c r="M8" s="18"/>
      <c r="N8" s="13"/>
    </row>
    <row r="9" spans="2:14" x14ac:dyDescent="0.25">
      <c r="B9" s="19"/>
      <c r="C9" s="20"/>
      <c r="D9" s="16"/>
      <c r="E9" s="21"/>
      <c r="F9" s="16"/>
      <c r="G9" s="15" t="e">
        <f t="shared" si="0"/>
        <v>#DIV/0!</v>
      </c>
      <c r="H9" s="16"/>
      <c r="I9" s="16"/>
      <c r="J9" s="17"/>
      <c r="K9" s="8">
        <f t="shared" si="1"/>
        <v>0</v>
      </c>
      <c r="L9" s="17">
        <f t="shared" si="2"/>
        <v>0</v>
      </c>
      <c r="M9" s="18"/>
      <c r="N9" s="13"/>
    </row>
    <row r="10" spans="2:14" x14ac:dyDescent="0.25">
      <c r="B10" s="22"/>
      <c r="C10" s="22"/>
      <c r="D10" s="23"/>
      <c r="E10" s="23"/>
      <c r="F10" s="16"/>
      <c r="G10" s="15" t="e">
        <f t="shared" si="0"/>
        <v>#DIV/0!</v>
      </c>
      <c r="H10" s="16"/>
      <c r="I10" s="16"/>
      <c r="J10" s="17"/>
      <c r="K10" s="8">
        <f t="shared" si="1"/>
        <v>0</v>
      </c>
      <c r="L10" s="17">
        <f t="shared" si="2"/>
        <v>0</v>
      </c>
      <c r="M10" s="18"/>
      <c r="N10" s="13"/>
    </row>
    <row r="11" spans="2:14" x14ac:dyDescent="0.25">
      <c r="B11" s="22"/>
      <c r="C11" s="22"/>
      <c r="D11" s="23"/>
      <c r="E11" s="23"/>
      <c r="F11" s="16"/>
      <c r="G11" s="15" t="e">
        <f t="shared" si="0"/>
        <v>#DIV/0!</v>
      </c>
      <c r="H11" s="16"/>
      <c r="I11" s="16"/>
      <c r="J11" s="17"/>
      <c r="K11" s="8">
        <f t="shared" si="1"/>
        <v>0</v>
      </c>
      <c r="L11" s="17">
        <f t="shared" si="2"/>
        <v>0</v>
      </c>
      <c r="M11" s="18"/>
      <c r="N11" s="13"/>
    </row>
    <row r="12" spans="2:14" x14ac:dyDescent="0.25">
      <c r="B12" s="19"/>
      <c r="C12" s="19"/>
      <c r="D12" s="16"/>
      <c r="E12" s="21"/>
      <c r="F12" s="16"/>
      <c r="G12" s="15" t="e">
        <f t="shared" si="0"/>
        <v>#DIV/0!</v>
      </c>
      <c r="H12" s="16"/>
      <c r="I12" s="16"/>
      <c r="J12" s="17"/>
      <c r="K12" s="8">
        <f t="shared" si="1"/>
        <v>0</v>
      </c>
      <c r="L12" s="17">
        <f t="shared" si="2"/>
        <v>0</v>
      </c>
      <c r="M12" s="18"/>
      <c r="N12" s="13"/>
    </row>
    <row r="13" spans="2:14" x14ac:dyDescent="0.25">
      <c r="B13" s="19"/>
      <c r="C13" s="19"/>
      <c r="D13" s="16"/>
      <c r="E13" s="24"/>
      <c r="F13" s="16"/>
      <c r="G13" s="15" t="e">
        <f t="shared" si="0"/>
        <v>#DIV/0!</v>
      </c>
      <c r="H13" s="16"/>
      <c r="I13" s="16"/>
      <c r="J13" s="17"/>
      <c r="K13" s="8">
        <f t="shared" si="1"/>
        <v>0</v>
      </c>
      <c r="L13" s="17">
        <f t="shared" si="2"/>
        <v>0</v>
      </c>
      <c r="M13" s="18"/>
      <c r="N13" s="13"/>
    </row>
    <row r="14" spans="2:14" x14ac:dyDescent="0.25">
      <c r="B14" s="19"/>
      <c r="C14" s="19"/>
      <c r="D14" s="16"/>
      <c r="E14" s="21"/>
      <c r="F14" s="16"/>
      <c r="G14" s="15" t="e">
        <f t="shared" si="0"/>
        <v>#DIV/0!</v>
      </c>
      <c r="H14" s="16"/>
      <c r="I14" s="16"/>
      <c r="J14" s="17"/>
      <c r="K14" s="8">
        <f t="shared" si="1"/>
        <v>0</v>
      </c>
      <c r="L14" s="17">
        <f t="shared" si="2"/>
        <v>0</v>
      </c>
      <c r="M14" s="18"/>
      <c r="N14" s="13"/>
    </row>
    <row r="15" spans="2:14" x14ac:dyDescent="0.25">
      <c r="B15" s="22"/>
      <c r="C15" s="20"/>
      <c r="D15" s="16"/>
      <c r="E15" s="21"/>
      <c r="F15" s="16"/>
      <c r="G15" s="15" t="e">
        <f t="shared" si="0"/>
        <v>#DIV/0!</v>
      </c>
      <c r="H15" s="16"/>
      <c r="I15" s="16"/>
      <c r="J15" s="17"/>
      <c r="K15" s="8">
        <f t="shared" si="1"/>
        <v>0</v>
      </c>
      <c r="L15" s="17">
        <f t="shared" si="2"/>
        <v>0</v>
      </c>
      <c r="M15" s="18"/>
      <c r="N15" s="13"/>
    </row>
    <row r="16" spans="2:14" x14ac:dyDescent="0.25">
      <c r="B16" s="19"/>
      <c r="C16" s="20"/>
      <c r="D16" s="16"/>
      <c r="E16" s="25"/>
      <c r="F16" s="16"/>
      <c r="G16" s="15" t="e">
        <f t="shared" si="0"/>
        <v>#DIV/0!</v>
      </c>
      <c r="H16" s="16"/>
      <c r="I16" s="16"/>
      <c r="J16" s="17"/>
      <c r="K16" s="8">
        <f t="shared" si="1"/>
        <v>0</v>
      </c>
      <c r="L16" s="17">
        <f t="shared" si="2"/>
        <v>0</v>
      </c>
      <c r="M16" s="18"/>
      <c r="N16" s="13"/>
    </row>
    <row r="17" spans="2:14" x14ac:dyDescent="0.25">
      <c r="B17" s="19"/>
      <c r="C17" s="20"/>
      <c r="D17" s="16"/>
      <c r="E17" s="21"/>
      <c r="F17" s="16"/>
      <c r="G17" s="15" t="e">
        <f t="shared" si="0"/>
        <v>#DIV/0!</v>
      </c>
      <c r="H17" s="16"/>
      <c r="I17" s="16"/>
      <c r="J17" s="17"/>
      <c r="K17" s="8">
        <f t="shared" si="1"/>
        <v>0</v>
      </c>
      <c r="L17" s="17">
        <f t="shared" si="2"/>
        <v>0</v>
      </c>
      <c r="M17" s="18"/>
      <c r="N17" s="13"/>
    </row>
    <row r="18" spans="2:14" x14ac:dyDescent="0.25">
      <c r="B18" s="19"/>
      <c r="C18" s="20"/>
      <c r="D18" s="16"/>
      <c r="E18" s="21"/>
      <c r="F18" s="16"/>
      <c r="G18" s="15" t="e">
        <f t="shared" si="0"/>
        <v>#DIV/0!</v>
      </c>
      <c r="H18" s="16"/>
      <c r="I18" s="16"/>
      <c r="J18" s="17"/>
      <c r="K18" s="8">
        <f t="shared" si="1"/>
        <v>0</v>
      </c>
      <c r="L18" s="17">
        <f t="shared" si="2"/>
        <v>0</v>
      </c>
      <c r="M18" s="18"/>
      <c r="N18" s="13"/>
    </row>
    <row r="19" spans="2:14" x14ac:dyDescent="0.25">
      <c r="B19" s="19"/>
      <c r="C19" s="20"/>
      <c r="D19" s="16"/>
      <c r="E19" s="21"/>
      <c r="F19" s="16"/>
      <c r="G19" s="15" t="e">
        <f t="shared" si="0"/>
        <v>#DIV/0!</v>
      </c>
      <c r="H19" s="16"/>
      <c r="I19" s="16"/>
      <c r="J19" s="17"/>
      <c r="K19" s="8">
        <f t="shared" si="1"/>
        <v>0</v>
      </c>
      <c r="L19" s="17">
        <f t="shared" si="2"/>
        <v>0</v>
      </c>
      <c r="M19" s="18"/>
      <c r="N19" s="13"/>
    </row>
    <row r="20" spans="2:14" x14ac:dyDescent="0.25">
      <c r="B20" s="19"/>
      <c r="C20" s="20"/>
      <c r="D20" s="16"/>
      <c r="E20" s="21"/>
      <c r="F20" s="16"/>
      <c r="G20" s="15" t="e">
        <f>(E20+F20)/D20</f>
        <v>#DIV/0!</v>
      </c>
      <c r="H20" s="16"/>
      <c r="I20" s="16"/>
      <c r="J20" s="17"/>
      <c r="K20" s="8">
        <f>((H20/100*E20)+(I20/100*F20)+J20)/100*110</f>
        <v>0</v>
      </c>
      <c r="L20" s="17">
        <f>K20/1.1</f>
        <v>0</v>
      </c>
      <c r="M20" s="18"/>
      <c r="N20" s="13"/>
    </row>
    <row r="21" spans="2:14" x14ac:dyDescent="0.25">
      <c r="B21" s="19"/>
      <c r="C21" s="20"/>
      <c r="D21" s="16"/>
      <c r="E21" s="21"/>
      <c r="F21" s="16"/>
      <c r="G21" s="15" t="e">
        <f>(E21+F21)/D21</f>
        <v>#DIV/0!</v>
      </c>
      <c r="H21" s="16"/>
      <c r="I21" s="16"/>
      <c r="J21" s="17"/>
      <c r="K21" s="8">
        <f>((H21/100*E21)+(I21/100*F21)+J21)/100*110</f>
        <v>0</v>
      </c>
      <c r="L21" s="17">
        <f>K21/1.1</f>
        <v>0</v>
      </c>
      <c r="M21" s="18"/>
      <c r="N21" s="13"/>
    </row>
    <row r="22" spans="2:14" x14ac:dyDescent="0.25">
      <c r="B22" s="19"/>
      <c r="C22" s="20"/>
      <c r="D22" s="16"/>
      <c r="E22" s="21"/>
      <c r="F22" s="16"/>
      <c r="G22" s="15" t="e">
        <f>(E22+F22)/D22</f>
        <v>#DIV/0!</v>
      </c>
      <c r="H22" s="16"/>
      <c r="I22" s="16"/>
      <c r="J22" s="17"/>
      <c r="K22" s="8">
        <f>((H22/100*E22)+(I22/100*F22)+J22)/100*110</f>
        <v>0</v>
      </c>
      <c r="L22" s="17">
        <f>K22/1.1</f>
        <v>0</v>
      </c>
      <c r="M22" s="18"/>
      <c r="N22" s="13"/>
    </row>
    <row r="23" spans="2:14" x14ac:dyDescent="0.25">
      <c r="B23" s="19"/>
      <c r="C23" s="20"/>
      <c r="D23" s="16"/>
      <c r="E23" s="21"/>
      <c r="F23" s="16"/>
      <c r="G23" s="15" t="e">
        <f>(E23+F23)/D23</f>
        <v>#DIV/0!</v>
      </c>
      <c r="H23" s="16"/>
      <c r="I23" s="16"/>
      <c r="J23" s="17"/>
      <c r="K23" s="8">
        <f>((H23/100*E23)+(I23/100*F23)+J23)/100*110</f>
        <v>0</v>
      </c>
      <c r="L23" s="17">
        <f>K23/1.1</f>
        <v>0</v>
      </c>
      <c r="M23" s="18"/>
      <c r="N23" s="13"/>
    </row>
    <row r="24" spans="2:14" x14ac:dyDescent="0.25">
      <c r="B24" s="26"/>
      <c r="C24" s="27"/>
      <c r="D24" s="16"/>
      <c r="E24" s="28"/>
      <c r="F24" s="28"/>
      <c r="G24" s="15" t="e">
        <f>(E24+F24)/D24</f>
        <v>#DIV/0!</v>
      </c>
      <c r="H24" s="18"/>
      <c r="I24" s="18"/>
      <c r="J24" s="29"/>
      <c r="K24" s="8">
        <f>((H24/100*E24)+(I24/100*F24)+J24)/100*110</f>
        <v>0</v>
      </c>
      <c r="L24" s="17">
        <f>K24/1.1</f>
        <v>0</v>
      </c>
      <c r="M24" s="18"/>
      <c r="N24" s="13"/>
    </row>
    <row r="25" spans="2:14" ht="15" customHeight="1" x14ac:dyDescent="0.25">
      <c r="B25" s="30"/>
      <c r="C25" s="71" t="s">
        <v>20</v>
      </c>
      <c r="D25" s="31" t="s">
        <v>10</v>
      </c>
      <c r="E25" s="32" t="e">
        <f>SUM(E31*1.7)-E31</f>
        <v>#DIV/0!</v>
      </c>
      <c r="F25" s="32"/>
      <c r="G25" s="18"/>
      <c r="H25" s="18"/>
      <c r="I25" s="18"/>
      <c r="J25" s="33" t="s">
        <v>12</v>
      </c>
      <c r="K25" s="34">
        <f>SUM(K6:K19)</f>
        <v>0</v>
      </c>
      <c r="L25" s="35">
        <f>SUM(L6:L19)</f>
        <v>0</v>
      </c>
      <c r="M25" s="35">
        <f>SUM(M6:M19)</f>
        <v>0</v>
      </c>
      <c r="N25" s="13"/>
    </row>
    <row r="26" spans="2:14" x14ac:dyDescent="0.25">
      <c r="B26" s="30"/>
      <c r="C26" s="72"/>
      <c r="D26" s="31" t="s">
        <v>13</v>
      </c>
      <c r="E26" s="32" t="e">
        <f>SUM(E31*1.3)-E31</f>
        <v>#DIV/0!</v>
      </c>
      <c r="F26" s="32"/>
      <c r="G26" s="18"/>
      <c r="H26" s="18"/>
      <c r="I26" s="18"/>
      <c r="J26" s="36"/>
      <c r="K26" s="37"/>
      <c r="L26" s="36"/>
      <c r="M26" s="18"/>
      <c r="N26" s="13"/>
    </row>
    <row r="27" spans="2:14" x14ac:dyDescent="0.25">
      <c r="B27" s="30"/>
      <c r="C27" s="73"/>
      <c r="D27" s="38"/>
      <c r="E27" s="39"/>
      <c r="F27" s="39"/>
      <c r="G27" s="18"/>
      <c r="H27" s="18"/>
      <c r="I27" s="18"/>
      <c r="J27" s="33" t="s">
        <v>11</v>
      </c>
      <c r="K27" s="34" t="e">
        <f>(K25/D30)*D31</f>
        <v>#DIV/0!</v>
      </c>
      <c r="L27" s="35"/>
      <c r="M27" s="35"/>
      <c r="N27" s="13"/>
    </row>
    <row r="28" spans="2:14" x14ac:dyDescent="0.25">
      <c r="H28" s="18"/>
      <c r="I28" s="18"/>
      <c r="L28" s="40"/>
      <c r="M28" s="40"/>
      <c r="N28" s="41"/>
    </row>
    <row r="29" spans="2:14" ht="30" x14ac:dyDescent="0.25">
      <c r="C29" s="23" t="s">
        <v>7</v>
      </c>
      <c r="D29" s="23" t="s">
        <v>2</v>
      </c>
      <c r="E29" s="23" t="s">
        <v>5</v>
      </c>
      <c r="F29" s="23"/>
      <c r="G29" s="23" t="s">
        <v>6</v>
      </c>
      <c r="H29" s="40"/>
      <c r="I29" s="40"/>
      <c r="J29" s="42" t="s">
        <v>8</v>
      </c>
      <c r="K29" s="48" t="s">
        <v>9</v>
      </c>
      <c r="L29" s="67" t="s">
        <v>32</v>
      </c>
      <c r="M29" s="68"/>
    </row>
    <row r="30" spans="2:14" ht="30" x14ac:dyDescent="0.25">
      <c r="C30" s="23"/>
      <c r="D30" s="43">
        <f>SUM(D6:D22)</f>
        <v>0</v>
      </c>
      <c r="E30" s="44">
        <f>SUM(E6:E24)+ SUM(F6:F24)</f>
        <v>0</v>
      </c>
      <c r="F30" s="44"/>
      <c r="G30" s="44">
        <f>E30/1000</f>
        <v>0</v>
      </c>
      <c r="H30" s="40"/>
      <c r="I30" s="40"/>
      <c r="J30" s="1" t="s">
        <v>14</v>
      </c>
      <c r="K30" s="45" t="s">
        <v>31</v>
      </c>
      <c r="L30" s="63" t="e">
        <f>IF(G31&lt;50,"NOT CONTESTABLE",IF(AND(G31&gt;=50,G31&lt;160),"CAT A Pick &amp; Buy",IF(AND(G31&gt;=160,G31&lt;1000),"CAT B Quotes Bundled",IF(G31&gt;=1000,"CAT B Quotes Unbundled","Error etected"))))</f>
        <v>#DIV/0!</v>
      </c>
      <c r="M30" s="64"/>
    </row>
    <row r="31" spans="2:14" ht="45" x14ac:dyDescent="0.25">
      <c r="C31" s="43" t="s">
        <v>11</v>
      </c>
      <c r="D31" s="43">
        <v>365</v>
      </c>
      <c r="E31" s="44" t="e">
        <f>(E30/D30)*365</f>
        <v>#DIV/0!</v>
      </c>
      <c r="F31" s="44"/>
      <c r="G31" s="44" t="e">
        <f>E31/1000</f>
        <v>#DIV/0!</v>
      </c>
      <c r="H31" s="40"/>
      <c r="I31" s="40"/>
      <c r="J31" s="1" t="s">
        <v>25</v>
      </c>
      <c r="K31" s="46" t="s">
        <v>30</v>
      </c>
      <c r="L31" s="65"/>
      <c r="M31" s="66"/>
    </row>
    <row r="33" spans="2:2" ht="30" x14ac:dyDescent="0.25">
      <c r="B33" s="47" t="s">
        <v>26</v>
      </c>
    </row>
  </sheetData>
  <mergeCells count="6">
    <mergeCell ref="B1:C1"/>
    <mergeCell ref="B2:C2"/>
    <mergeCell ref="B3:C3"/>
    <mergeCell ref="C25:C27"/>
    <mergeCell ref="L29:M29"/>
    <mergeCell ref="L30:M3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1</vt:lpstr>
      <vt:lpstr>2</vt:lpstr>
      <vt:lpstr>3</vt:lpstr>
    </vt:vector>
  </TitlesOfParts>
  <Company>Department of 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parsonm</dc:creator>
  <cp:lastModifiedBy>Department of Finance</cp:lastModifiedBy>
  <dcterms:created xsi:type="dcterms:W3CDTF">2013-07-24T01:06:08Z</dcterms:created>
  <dcterms:modified xsi:type="dcterms:W3CDTF">2016-03-04T06:56:46Z</dcterms:modified>
</cp:coreProperties>
</file>